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Pc\Desktop\"/>
    </mc:Choice>
  </mc:AlternateContent>
  <xr:revisionPtr revIDLastSave="0" documentId="13_ncr:1_{A9AB9E49-C5BD-4AD3-88BC-E2C26607CA7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51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F307" i="9"/>
  <c r="E307" i="9"/>
  <c r="B307" i="9"/>
  <c r="H306" i="9"/>
  <c r="G306" i="9"/>
  <c r="F306" i="9"/>
  <c r="E306" i="9"/>
  <c r="B306" i="9"/>
  <c r="H305" i="9"/>
  <c r="G305" i="9"/>
  <c r="F305" i="9"/>
  <c r="E305" i="9"/>
  <c r="B305" i="9"/>
  <c r="H304" i="9"/>
  <c r="G304" i="9"/>
  <c r="F304" i="9"/>
  <c r="E304" i="9"/>
  <c r="B304" i="9"/>
  <c r="H303" i="9"/>
  <c r="G303" i="9"/>
  <c r="F303" i="9"/>
  <c r="H302" i="9"/>
  <c r="G302" i="9"/>
  <c r="F302" i="9"/>
  <c r="E302" i="9"/>
  <c r="B302" i="9"/>
  <c r="H301" i="9"/>
  <c r="G301" i="9"/>
  <c r="F301" i="9"/>
  <c r="H300" i="9"/>
  <c r="G300" i="9"/>
  <c r="E300" i="9" s="1"/>
  <c r="B300" i="9" s="1"/>
  <c r="F300" i="9"/>
  <c r="H299" i="9"/>
  <c r="G299" i="9"/>
  <c r="F299" i="9"/>
  <c r="E299" i="9"/>
  <c r="B299" i="9"/>
  <c r="H298" i="9"/>
  <c r="G298" i="9"/>
  <c r="E298" i="9" s="1"/>
  <c r="B298" i="9" s="1"/>
  <c r="F298" i="9"/>
  <c r="H297" i="9"/>
  <c r="G297" i="9"/>
  <c r="F297" i="9"/>
  <c r="E297" i="9"/>
  <c r="B297" i="9"/>
  <c r="H296" i="9"/>
  <c r="G296" i="9"/>
  <c r="E296" i="9" s="1"/>
  <c r="B296" i="9" s="1"/>
  <c r="F296" i="9"/>
  <c r="H295" i="9"/>
  <c r="G295" i="9"/>
  <c r="F295" i="9"/>
  <c r="E295" i="9"/>
  <c r="B295" i="9"/>
  <c r="H294" i="9"/>
  <c r="G294" i="9"/>
  <c r="F294" i="9"/>
  <c r="H293" i="9"/>
  <c r="G293" i="9"/>
  <c r="F293" i="9"/>
  <c r="H292" i="9"/>
  <c r="E292" i="9" s="1"/>
  <c r="B292" i="9" s="1"/>
  <c r="G292" i="9"/>
  <c r="F292" i="9"/>
  <c r="F291" i="9"/>
  <c r="F290" i="9"/>
  <c r="H289" i="9"/>
  <c r="G289" i="9"/>
  <c r="F289" i="9"/>
  <c r="E289" i="9"/>
  <c r="B289" i="9"/>
  <c r="H288" i="9"/>
  <c r="G288" i="9"/>
  <c r="E288" i="9" s="1"/>
  <c r="B288" i="9" s="1"/>
  <c r="F288" i="9"/>
  <c r="H287" i="9"/>
  <c r="G287" i="9"/>
  <c r="E287" i="9" s="1"/>
  <c r="B287" i="9" s="1"/>
  <c r="F287" i="9"/>
  <c r="H286" i="9"/>
  <c r="G286" i="9"/>
  <c r="F286" i="9"/>
  <c r="F285" i="9"/>
  <c r="H284" i="9"/>
  <c r="G284" i="9"/>
  <c r="F284" i="9"/>
  <c r="E284" i="9"/>
  <c r="B284" i="9"/>
  <c r="H283" i="9"/>
  <c r="E283" i="9" s="1"/>
  <c r="B283" i="9" s="1"/>
  <c r="G283" i="9"/>
  <c r="F283" i="9"/>
  <c r="H282" i="9"/>
  <c r="E282" i="9" s="1"/>
  <c r="B282" i="9" s="1"/>
  <c r="G282" i="9"/>
  <c r="F282" i="9"/>
  <c r="F281" i="9"/>
  <c r="F280" i="9"/>
  <c r="F279" i="9"/>
  <c r="F278" i="9"/>
  <c r="F277" i="9"/>
  <c r="F276" i="9"/>
  <c r="L275" i="9"/>
  <c r="F275" i="9" s="1"/>
  <c r="H275" i="9"/>
  <c r="F274" i="9"/>
  <c r="I273" i="9"/>
  <c r="H273" i="9"/>
  <c r="F273" i="9"/>
  <c r="E273" i="9"/>
  <c r="B273" i="9" s="1"/>
  <c r="E272" i="9"/>
  <c r="M271" i="9"/>
  <c r="F271" i="9" s="1"/>
  <c r="B271" i="9" s="1"/>
  <c r="L271" i="9"/>
  <c r="E271" i="9"/>
  <c r="M270" i="9"/>
  <c r="F270" i="9" s="1"/>
  <c r="B270" i="9" s="1"/>
  <c r="L270" i="9"/>
  <c r="E270" i="9"/>
  <c r="M269" i="9"/>
  <c r="F269" i="9" s="1"/>
  <c r="B269" i="9" s="1"/>
  <c r="L269" i="9"/>
  <c r="E269" i="9"/>
  <c r="M268" i="9"/>
  <c r="F268" i="9" s="1"/>
  <c r="B268" i="9" s="1"/>
  <c r="L268" i="9"/>
  <c r="E268" i="9"/>
  <c r="M267" i="9"/>
  <c r="L267" i="9"/>
  <c r="F267" i="9"/>
  <c r="B267" i="9" s="1"/>
  <c r="E267" i="9"/>
  <c r="M266" i="9"/>
  <c r="F266" i="9" s="1"/>
  <c r="B266" i="9" s="1"/>
  <c r="L266" i="9"/>
  <c r="E266" i="9"/>
  <c r="M265" i="9"/>
  <c r="F265" i="9" s="1"/>
  <c r="B265" i="9" s="1"/>
  <c r="L265" i="9"/>
  <c r="E265" i="9"/>
  <c r="M264" i="9"/>
  <c r="F264" i="9" s="1"/>
  <c r="B264" i="9" s="1"/>
  <c r="L264" i="9"/>
  <c r="E264" i="9"/>
  <c r="M263" i="9"/>
  <c r="L263" i="9"/>
  <c r="F263" i="9"/>
  <c r="B263" i="9" s="1"/>
  <c r="E263" i="9"/>
  <c r="M262" i="9"/>
  <c r="F262" i="9" s="1"/>
  <c r="B262" i="9" s="1"/>
  <c r="L262" i="9"/>
  <c r="E262" i="9"/>
  <c r="M261" i="9"/>
  <c r="F261" i="9" s="1"/>
  <c r="B261" i="9" s="1"/>
  <c r="L261" i="9"/>
  <c r="E261" i="9"/>
  <c r="M260" i="9"/>
  <c r="F260" i="9" s="1"/>
  <c r="B260" i="9" s="1"/>
  <c r="L260" i="9"/>
  <c r="E260" i="9"/>
  <c r="M259" i="9"/>
  <c r="F259" i="9" s="1"/>
  <c r="B259" i="9" s="1"/>
  <c r="L259" i="9"/>
  <c r="E259" i="9"/>
  <c r="M258" i="9"/>
  <c r="F258" i="9" s="1"/>
  <c r="B258" i="9" s="1"/>
  <c r="L258" i="9"/>
  <c r="E258" i="9"/>
  <c r="M257" i="9"/>
  <c r="F257" i="9" s="1"/>
  <c r="B257" i="9" s="1"/>
  <c r="L257" i="9"/>
  <c r="E257" i="9"/>
  <c r="M256" i="9"/>
  <c r="F256" i="9" s="1"/>
  <c r="B256" i="9" s="1"/>
  <c r="L256" i="9"/>
  <c r="E256" i="9"/>
  <c r="M255" i="9"/>
  <c r="L255" i="9"/>
  <c r="F255" i="9"/>
  <c r="B255" i="9" s="1"/>
  <c r="E255" i="9"/>
  <c r="M254" i="9"/>
  <c r="F254" i="9" s="1"/>
  <c r="B254" i="9" s="1"/>
  <c r="L254" i="9"/>
  <c r="E254" i="9"/>
  <c r="M253" i="9"/>
  <c r="F253" i="9" s="1"/>
  <c r="B253" i="9" s="1"/>
  <c r="L253" i="9"/>
  <c r="E253" i="9"/>
  <c r="M252" i="9"/>
  <c r="F252" i="9" s="1"/>
  <c r="B252" i="9" s="1"/>
  <c r="L252" i="9"/>
  <c r="E252" i="9"/>
  <c r="M251" i="9"/>
  <c r="L251" i="9"/>
  <c r="F251" i="9"/>
  <c r="B251" i="9" s="1"/>
  <c r="E251" i="9"/>
  <c r="M250" i="9"/>
  <c r="F250" i="9" s="1"/>
  <c r="B250" i="9" s="1"/>
  <c r="L250" i="9"/>
  <c r="E250" i="9"/>
  <c r="M249" i="9"/>
  <c r="F249" i="9" s="1"/>
  <c r="B249" i="9" s="1"/>
  <c r="L249" i="9"/>
  <c r="E249" i="9"/>
  <c r="M248" i="9"/>
  <c r="F248" i="9" s="1"/>
  <c r="B248" i="9" s="1"/>
  <c r="L248" i="9"/>
  <c r="E248" i="9"/>
  <c r="M247" i="9"/>
  <c r="F247" i="9" s="1"/>
  <c r="B247" i="9" s="1"/>
  <c r="L247" i="9"/>
  <c r="E247" i="9"/>
  <c r="M246" i="9"/>
  <c r="F246" i="9" s="1"/>
  <c r="B246" i="9" s="1"/>
  <c r="L246" i="9"/>
  <c r="E246" i="9"/>
  <c r="M245" i="9"/>
  <c r="F245" i="9" s="1"/>
  <c r="B245" i="9" s="1"/>
  <c r="L245" i="9"/>
  <c r="E245" i="9"/>
  <c r="M244" i="9"/>
  <c r="F244" i="9" s="1"/>
  <c r="B244" i="9" s="1"/>
  <c r="L244" i="9"/>
  <c r="E244" i="9"/>
  <c r="M243" i="9"/>
  <c r="F243" i="9" s="1"/>
  <c r="B243" i="9" s="1"/>
  <c r="L243" i="9"/>
  <c r="E243" i="9"/>
  <c r="M242" i="9"/>
  <c r="F242" i="9" s="1"/>
  <c r="B242" i="9" s="1"/>
  <c r="L242" i="9"/>
  <c r="E242" i="9"/>
  <c r="M241" i="9"/>
  <c r="F241" i="9" s="1"/>
  <c r="B241" i="9" s="1"/>
  <c r="L241" i="9"/>
  <c r="E241" i="9"/>
  <c r="M240" i="9"/>
  <c r="L240" i="9"/>
  <c r="F240" i="9"/>
  <c r="B240" i="9" s="1"/>
  <c r="E240" i="9"/>
  <c r="M239" i="9"/>
  <c r="L239" i="9"/>
  <c r="F239" i="9"/>
  <c r="B239" i="9" s="1"/>
  <c r="E239" i="9"/>
  <c r="M238" i="9"/>
  <c r="F238" i="9" s="1"/>
  <c r="B238" i="9" s="1"/>
  <c r="L238" i="9"/>
  <c r="E238" i="9"/>
  <c r="M237" i="9"/>
  <c r="F237" i="9" s="1"/>
  <c r="B237" i="9" s="1"/>
  <c r="L237" i="9"/>
  <c r="E237" i="9"/>
  <c r="M236" i="9"/>
  <c r="F236" i="9" s="1"/>
  <c r="B236" i="9" s="1"/>
  <c r="L236" i="9"/>
  <c r="E236" i="9"/>
  <c r="M235" i="9"/>
  <c r="F235" i="9" s="1"/>
  <c r="B235" i="9" s="1"/>
  <c r="L235" i="9"/>
  <c r="E235" i="9"/>
  <c r="M234" i="9"/>
  <c r="F234" i="9" s="1"/>
  <c r="B234" i="9" s="1"/>
  <c r="L234" i="9"/>
  <c r="E234" i="9"/>
  <c r="M233" i="9"/>
  <c r="F233" i="9" s="1"/>
  <c r="B233" i="9" s="1"/>
  <c r="L233" i="9"/>
  <c r="E233" i="9"/>
  <c r="M232" i="9"/>
  <c r="F232" i="9" s="1"/>
  <c r="B232" i="9" s="1"/>
  <c r="L232" i="9"/>
  <c r="E232" i="9"/>
  <c r="M231" i="9"/>
  <c r="F231" i="9" s="1"/>
  <c r="B231" i="9" s="1"/>
  <c r="L231" i="9"/>
  <c r="E231" i="9"/>
  <c r="M230" i="9"/>
  <c r="F230" i="9" s="1"/>
  <c r="B230" i="9" s="1"/>
  <c r="L230" i="9"/>
  <c r="E230" i="9"/>
  <c r="M229" i="9"/>
  <c r="F229" i="9" s="1"/>
  <c r="B229" i="9" s="1"/>
  <c r="L229" i="9"/>
  <c r="E229" i="9"/>
  <c r="M228" i="9"/>
  <c r="F228" i="9" s="1"/>
  <c r="B228" i="9" s="1"/>
  <c r="L228" i="9"/>
  <c r="E228" i="9"/>
  <c r="M227" i="9"/>
  <c r="L227" i="9"/>
  <c r="F227" i="9"/>
  <c r="B227" i="9" s="1"/>
  <c r="E227" i="9"/>
  <c r="M226" i="9"/>
  <c r="F226" i="9" s="1"/>
  <c r="B226" i="9" s="1"/>
  <c r="L226" i="9"/>
  <c r="E226" i="9"/>
  <c r="M225" i="9"/>
  <c r="F225" i="9" s="1"/>
  <c r="B225" i="9" s="1"/>
  <c r="L225" i="9"/>
  <c r="E225" i="9"/>
  <c r="M224" i="9"/>
  <c r="F224" i="9" s="1"/>
  <c r="B224" i="9" s="1"/>
  <c r="L224" i="9"/>
  <c r="E224" i="9"/>
  <c r="M223" i="9"/>
  <c r="F223" i="9" s="1"/>
  <c r="B223" i="9" s="1"/>
  <c r="L223" i="9"/>
  <c r="E223" i="9"/>
  <c r="M222" i="9"/>
  <c r="F222" i="9" s="1"/>
  <c r="B222" i="9" s="1"/>
  <c r="L222" i="9"/>
  <c r="E222" i="9"/>
  <c r="M221" i="9"/>
  <c r="F221" i="9" s="1"/>
  <c r="B221" i="9" s="1"/>
  <c r="L221" i="9"/>
  <c r="E221" i="9"/>
  <c r="M220" i="9"/>
  <c r="F220" i="9" s="1"/>
  <c r="B220" i="9" s="1"/>
  <c r="L220" i="9"/>
  <c r="E220" i="9"/>
  <c r="M219" i="9"/>
  <c r="F219" i="9" s="1"/>
  <c r="B219" i="9" s="1"/>
  <c r="L219" i="9"/>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E158" i="9" s="1"/>
  <c r="B158" i="9" s="1"/>
  <c r="G158" i="9"/>
  <c r="F158" i="9"/>
  <c r="H157" i="9"/>
  <c r="E157" i="9" s="1"/>
  <c r="B157" i="9" s="1"/>
  <c r="G157" i="9"/>
  <c r="F157" i="9"/>
  <c r="H156" i="9"/>
  <c r="E156" i="9" s="1"/>
  <c r="B156" i="9" s="1"/>
  <c r="G156" i="9"/>
  <c r="F156" i="9"/>
  <c r="H155" i="9"/>
  <c r="E155" i="9" s="1"/>
  <c r="B155" i="9" s="1"/>
  <c r="G155" i="9"/>
  <c r="F155" i="9"/>
  <c r="H154" i="9"/>
  <c r="E154" i="9" s="1"/>
  <c r="B154" i="9" s="1"/>
  <c r="G154" i="9"/>
  <c r="F154" i="9"/>
  <c r="H153" i="9"/>
  <c r="E153" i="9" s="1"/>
  <c r="B153" i="9" s="1"/>
  <c r="G153" i="9"/>
  <c r="F153" i="9"/>
  <c r="H152" i="9"/>
  <c r="G152" i="9"/>
  <c r="F152" i="9"/>
  <c r="E152" i="9"/>
  <c r="B152" i="9" s="1"/>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F143" i="9"/>
  <c r="H142" i="9"/>
  <c r="G142" i="9"/>
  <c r="F142" i="9"/>
  <c r="E142" i="9"/>
  <c r="B142" i="9" s="1"/>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E120" i="9" s="1"/>
  <c r="B120" i="9" s="1"/>
  <c r="G120" i="9"/>
  <c r="F120" i="9"/>
  <c r="H119" i="9"/>
  <c r="G119" i="9"/>
  <c r="F119" i="9"/>
  <c r="E119" i="9"/>
  <c r="B119" i="9" s="1"/>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G110" i="9"/>
  <c r="F110" i="9"/>
  <c r="E110" i="9"/>
  <c r="B110" i="9" s="1"/>
  <c r="H109" i="9"/>
  <c r="E109" i="9" s="1"/>
  <c r="B109" i="9" s="1"/>
  <c r="G109" i="9"/>
  <c r="F109" i="9"/>
  <c r="H108" i="9"/>
  <c r="E108" i="9" s="1"/>
  <c r="B108" i="9" s="1"/>
  <c r="G108" i="9"/>
  <c r="F108" i="9"/>
  <c r="H107" i="9"/>
  <c r="E107" i="9" s="1"/>
  <c r="B107" i="9" s="1"/>
  <c r="G107" i="9"/>
  <c r="F107" i="9"/>
  <c r="H106" i="9"/>
  <c r="G106" i="9"/>
  <c r="F106" i="9"/>
  <c r="E106" i="9"/>
  <c r="B106" i="9" s="1"/>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G95" i="9"/>
  <c r="F95" i="9"/>
  <c r="E95" i="9"/>
  <c r="B95" i="9" s="1"/>
  <c r="H94" i="9"/>
  <c r="G94" i="9"/>
  <c r="F94" i="9"/>
  <c r="E94" i="9"/>
  <c r="B94" i="9" s="1"/>
  <c r="H93" i="9"/>
  <c r="G93" i="9"/>
  <c r="F93" i="9"/>
  <c r="E93" i="9"/>
  <c r="B93" i="9" s="1"/>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G86" i="9"/>
  <c r="F86" i="9"/>
  <c r="E86" i="9"/>
  <c r="B86" i="9" s="1"/>
  <c r="H85" i="9"/>
  <c r="E85" i="9" s="1"/>
  <c r="B85" i="9" s="1"/>
  <c r="G85" i="9"/>
  <c r="F85" i="9"/>
  <c r="H84" i="9"/>
  <c r="E84" i="9" s="1"/>
  <c r="B84" i="9" s="1"/>
  <c r="G84" i="9"/>
  <c r="F84" i="9"/>
  <c r="H83" i="9"/>
  <c r="E83" i="9" s="1"/>
  <c r="B83" i="9" s="1"/>
  <c r="G83" i="9"/>
  <c r="F83" i="9"/>
  <c r="H82" i="9"/>
  <c r="G82" i="9"/>
  <c r="F82" i="9"/>
  <c r="E82" i="9"/>
  <c r="B82" i="9" s="1"/>
  <c r="H81" i="9"/>
  <c r="G81" i="9"/>
  <c r="F81" i="9"/>
  <c r="E81" i="9"/>
  <c r="B81" i="9" s="1"/>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E57" i="9"/>
  <c r="B57" i="9" s="1"/>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G49" i="9"/>
  <c r="F49" i="9"/>
  <c r="E49" i="9"/>
  <c r="B49" i="9" s="1"/>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G40" i="9"/>
  <c r="F40" i="9"/>
  <c r="E40" i="9"/>
  <c r="B40" i="9" s="1"/>
  <c r="H39" i="9"/>
  <c r="E39" i="9" s="1"/>
  <c r="B39" i="9" s="1"/>
  <c r="G39" i="9"/>
  <c r="F39" i="9"/>
  <c r="H38" i="9"/>
  <c r="E38" i="9" s="1"/>
  <c r="B38" i="9" s="1"/>
  <c r="G38" i="9"/>
  <c r="F38" i="9"/>
  <c r="H37" i="9"/>
  <c r="E37" i="9" s="1"/>
  <c r="B37" i="9" s="1"/>
  <c r="G37" i="9"/>
  <c r="F37" i="9"/>
  <c r="H36" i="9"/>
  <c r="E36" i="9" s="1"/>
  <c r="B36" i="9" s="1"/>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E29" i="9" s="1"/>
  <c r="B29" i="9" s="1"/>
  <c r="G29" i="9"/>
  <c r="F29" i="9"/>
  <c r="H28" i="9"/>
  <c r="E28" i="9" s="1"/>
  <c r="B28" i="9" s="1"/>
  <c r="G28" i="9"/>
  <c r="F28" i="9"/>
  <c r="H27" i="9"/>
  <c r="G27" i="9"/>
  <c r="F27" i="9"/>
  <c r="H26" i="9"/>
  <c r="E26" i="9" s="1"/>
  <c r="B26" i="9" s="1"/>
  <c r="G26" i="9"/>
  <c r="F26" i="9"/>
  <c r="H25" i="9"/>
  <c r="E25" i="9" s="1"/>
  <c r="B25" i="9" s="1"/>
  <c r="G25" i="9"/>
  <c r="F25" i="9"/>
  <c r="H24" i="9"/>
  <c r="G24" i="9"/>
  <c r="F24" i="9"/>
  <c r="E24" i="9"/>
  <c r="B24" i="9" s="1"/>
  <c r="H23" i="9"/>
  <c r="G23" i="9"/>
  <c r="F23" i="9"/>
  <c r="E23" i="9"/>
  <c r="B23" i="9" s="1"/>
  <c r="H22" i="9"/>
  <c r="E22" i="9" s="1"/>
  <c r="B22" i="9" s="1"/>
  <c r="G22" i="9"/>
  <c r="F22" i="9"/>
  <c r="F21" i="9"/>
  <c r="F4" i="9"/>
  <c r="O3" i="9"/>
  <c r="G275" i="9" s="1"/>
  <c r="E275" i="9" s="1"/>
  <c r="I3" i="9"/>
  <c r="H3" i="9"/>
  <c r="G3" i="9"/>
  <c r="D101" i="8"/>
  <c r="D95" i="8"/>
  <c r="D90" i="8"/>
  <c r="C1565" i="1" s="1"/>
  <c r="D85" i="8"/>
  <c r="D80" i="8"/>
  <c r="D75" i="8"/>
  <c r="D70" i="8"/>
  <c r="C1545" i="1" s="1"/>
  <c r="D65" i="8"/>
  <c r="D60" i="8"/>
  <c r="D55" i="8"/>
  <c r="D50" i="8"/>
  <c r="C1525" i="1" s="1"/>
  <c r="D44" i="8"/>
  <c r="D36" i="8"/>
  <c r="D26" i="8"/>
  <c r="D24" i="8" s="1"/>
  <c r="C1499" i="1" s="1"/>
  <c r="D18" i="8"/>
  <c r="D8" i="8"/>
  <c r="D6" i="8"/>
  <c r="C1481" i="1" s="1"/>
  <c r="E44" i="7"/>
  <c r="D44" i="7"/>
  <c r="E39" i="7"/>
  <c r="D39" i="7"/>
  <c r="D38" i="7"/>
  <c r="E30" i="7"/>
  <c r="D30" i="7"/>
  <c r="E23" i="7"/>
  <c r="D23" i="7"/>
  <c r="D22" i="7"/>
  <c r="E14" i="7"/>
  <c r="D14" i="7"/>
  <c r="E7" i="7"/>
  <c r="D7" i="7"/>
  <c r="D6" i="7"/>
  <c r="D5" i="7"/>
  <c r="F140" i="6"/>
  <c r="F139" i="6"/>
  <c r="F138" i="6"/>
  <c r="F137" i="6"/>
  <c r="F136" i="6"/>
  <c r="F135" i="6"/>
  <c r="F134" i="6"/>
  <c r="F133" i="6"/>
  <c r="F132" i="6"/>
  <c r="F131" i="6"/>
  <c r="E130" i="6"/>
  <c r="D130" i="6"/>
  <c r="E129" i="6"/>
  <c r="D1423" i="1" s="1"/>
  <c r="D129" i="6"/>
  <c r="F129" i="6" s="1"/>
  <c r="F128" i="6"/>
  <c r="F127" i="6"/>
  <c r="F126" i="6"/>
  <c r="F125" i="6"/>
  <c r="F124" i="6"/>
  <c r="F123" i="6"/>
  <c r="E122" i="6"/>
  <c r="D122" i="6"/>
  <c r="F122" i="6" s="1"/>
  <c r="F121" i="6"/>
  <c r="F120" i="6"/>
  <c r="F119" i="6"/>
  <c r="E118" i="6"/>
  <c r="D118" i="6"/>
  <c r="F118" i="6" s="1"/>
  <c r="F117" i="6"/>
  <c r="F116" i="6"/>
  <c r="E115" i="6"/>
  <c r="E114" i="6" s="1"/>
  <c r="D115" i="6"/>
  <c r="D114" i="6"/>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8" i="6"/>
  <c r="F87" i="6"/>
  <c r="F86" i="6"/>
  <c r="F85" i="6"/>
  <c r="F84" i="6"/>
  <c r="F83" i="6"/>
  <c r="E82" i="6"/>
  <c r="D1376" i="1" s="1"/>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2" i="6"/>
  <c r="F41" i="6"/>
  <c r="F40" i="6"/>
  <c r="E39" i="6"/>
  <c r="D39" i="6"/>
  <c r="F39" i="6" s="1"/>
  <c r="F38" i="6"/>
  <c r="F37" i="6"/>
  <c r="E36" i="6"/>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E245" i="5" s="1"/>
  <c r="D1222" i="1" s="1"/>
  <c r="D246" i="5"/>
  <c r="D245" i="5"/>
  <c r="F244" i="5"/>
  <c r="F243" i="5"/>
  <c r="E242" i="5"/>
  <c r="D242" i="5"/>
  <c r="F242" i="5" s="1"/>
  <c r="F241" i="5"/>
  <c r="F240" i="5"/>
  <c r="E239" i="5"/>
  <c r="D239" i="5"/>
  <c r="F239" i="5" s="1"/>
  <c r="E238" i="5"/>
  <c r="D238" i="5"/>
  <c r="F238" i="5" s="1"/>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F205" i="5"/>
  <c r="F204" i="5"/>
  <c r="F203" i="5"/>
  <c r="F202" i="5"/>
  <c r="F201" i="5"/>
  <c r="F200" i="5"/>
  <c r="F199" i="5"/>
  <c r="E198" i="5"/>
  <c r="D198" i="5"/>
  <c r="F198" i="5" s="1"/>
  <c r="F197" i="5"/>
  <c r="F196" i="5"/>
  <c r="F195" i="5"/>
  <c r="F194" i="5"/>
  <c r="F193" i="5"/>
  <c r="F192" i="5"/>
  <c r="E191" i="5"/>
  <c r="D191" i="5"/>
  <c r="F191" i="5" s="1"/>
  <c r="E190" i="5"/>
  <c r="H310" i="9" s="1"/>
  <c r="D190" i="5"/>
  <c r="F189" i="5"/>
  <c r="F188" i="5"/>
  <c r="F187" i="5"/>
  <c r="F186" i="5"/>
  <c r="F185" i="5"/>
  <c r="F184" i="5"/>
  <c r="F183" i="5"/>
  <c r="F182" i="5"/>
  <c r="F181" i="5"/>
  <c r="E180" i="5"/>
  <c r="D180" i="5"/>
  <c r="F180" i="5" s="1"/>
  <c r="F179" i="5"/>
  <c r="F178" i="5"/>
  <c r="E177" i="5"/>
  <c r="H308" i="9" s="1"/>
  <c r="D177" i="5"/>
  <c r="D176" i="5"/>
  <c r="D175"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991" i="1" s="1"/>
  <c r="D13" i="5"/>
  <c r="D12" i="5"/>
  <c r="F11" i="5"/>
  <c r="F10" i="5"/>
  <c r="F9" i="5"/>
  <c r="E8" i="5"/>
  <c r="D8" i="5"/>
  <c r="F8" i="5" s="1"/>
  <c r="D7" i="5"/>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E625" i="4" s="1"/>
  <c r="D619" i="1" s="1"/>
  <c r="D629" i="4"/>
  <c r="F629" i="4" s="1"/>
  <c r="F628" i="4"/>
  <c r="F627" i="4"/>
  <c r="E626" i="4"/>
  <c r="D626" i="4"/>
  <c r="F626" i="4" s="1"/>
  <c r="D625" i="4"/>
  <c r="F625" i="4" s="1"/>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7" i="4" s="1"/>
  <c r="F586" i="4"/>
  <c r="E585" i="4"/>
  <c r="D579" i="1" s="1"/>
  <c r="D585" i="4"/>
  <c r="F585" i="4" s="1"/>
  <c r="F584" i="4"/>
  <c r="F583" i="4"/>
  <c r="F582" i="4"/>
  <c r="E581" i="4"/>
  <c r="D581" i="4"/>
  <c r="F581" i="4" s="1"/>
  <c r="D580" i="4"/>
  <c r="F580" i="4" s="1"/>
  <c r="F579" i="4"/>
  <c r="F578" i="4"/>
  <c r="E577" i="4"/>
  <c r="D577" i="4"/>
  <c r="F577" i="4" s="1"/>
  <c r="F576" i="4"/>
  <c r="F575" i="4"/>
  <c r="E574" i="4"/>
  <c r="D568" i="1" s="1"/>
  <c r="D574" i="4"/>
  <c r="F574" i="4" s="1"/>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2" i="1" s="1"/>
  <c r="D538" i="4"/>
  <c r="F538" i="4" s="1"/>
  <c r="F537" i="4"/>
  <c r="F536" i="4"/>
  <c r="E535" i="4"/>
  <c r="D529" i="1" s="1"/>
  <c r="D535" i="4"/>
  <c r="F535" i="4" s="1"/>
  <c r="F534" i="4"/>
  <c r="F533" i="4"/>
  <c r="F532" i="4"/>
  <c r="F531" i="4"/>
  <c r="E530" i="4"/>
  <c r="D530" i="4"/>
  <c r="F530" i="4" s="1"/>
  <c r="D529" i="4"/>
  <c r="F529" i="4" s="1"/>
  <c r="D528" i="4"/>
  <c r="F527" i="4"/>
  <c r="F526" i="4"/>
  <c r="E525" i="4"/>
  <c r="D525" i="4"/>
  <c r="F525" i="4" s="1"/>
  <c r="F524" i="4"/>
  <c r="F523" i="4"/>
  <c r="E522" i="4"/>
  <c r="D522" i="4"/>
  <c r="F522" i="4" s="1"/>
  <c r="F521" i="4"/>
  <c r="F520" i="4"/>
  <c r="E519" i="4"/>
  <c r="E515" i="4" s="1"/>
  <c r="D509" i="1" s="1"/>
  <c r="D519" i="4"/>
  <c r="F519" i="4" s="1"/>
  <c r="F518" i="4"/>
  <c r="F517" i="4"/>
  <c r="E516" i="4"/>
  <c r="D516" i="4"/>
  <c r="F516" i="4" s="1"/>
  <c r="D515" i="4"/>
  <c r="F515" i="4" s="1"/>
  <c r="F514" i="4"/>
  <c r="F513" i="4"/>
  <c r="F512" i="4"/>
  <c r="F511" i="4"/>
  <c r="F510" i="4"/>
  <c r="F509" i="4"/>
  <c r="F508" i="4"/>
  <c r="E507" i="4"/>
  <c r="D501" i="1" s="1"/>
  <c r="D507" i="4"/>
  <c r="F507" i="4" s="1"/>
  <c r="F506" i="4"/>
  <c r="F505" i="4"/>
  <c r="F504" i="4"/>
  <c r="F503" i="4"/>
  <c r="E502" i="4"/>
  <c r="D496" i="1" s="1"/>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66" i="1" s="1"/>
  <c r="D473" i="4"/>
  <c r="F473" i="4" s="1"/>
  <c r="D472" i="4"/>
  <c r="F472" i="4" s="1"/>
  <c r="F471" i="4"/>
  <c r="F470" i="4"/>
  <c r="E469" i="4"/>
  <c r="D469" i="4"/>
  <c r="F469" i="4" s="1"/>
  <c r="F468" i="4"/>
  <c r="F467" i="4"/>
  <c r="E466" i="4"/>
  <c r="D466" i="4"/>
  <c r="F466" i="4" s="1"/>
  <c r="F465" i="4"/>
  <c r="F464" i="4"/>
  <c r="E463" i="4"/>
  <c r="D463" i="4"/>
  <c r="F463" i="4" s="1"/>
  <c r="F462" i="4"/>
  <c r="F461" i="4"/>
  <c r="E460" i="4"/>
  <c r="E459" i="4" s="1"/>
  <c r="D453" i="1" s="1"/>
  <c r="D460" i="4"/>
  <c r="F460" i="4" s="1"/>
  <c r="D459" i="4"/>
  <c r="F459" i="4" s="1"/>
  <c r="F458" i="4"/>
  <c r="F457" i="4"/>
  <c r="F456" i="4"/>
  <c r="E455" i="4"/>
  <c r="D449" i="1" s="1"/>
  <c r="D455" i="4"/>
  <c r="F455" i="4" s="1"/>
  <c r="F454" i="4"/>
  <c r="F453" i="4"/>
  <c r="F452" i="4"/>
  <c r="F451" i="4"/>
  <c r="F450" i="4"/>
  <c r="F449" i="4"/>
  <c r="F448" i="4"/>
  <c r="E447" i="4"/>
  <c r="D441" i="1" s="1"/>
  <c r="D447" i="4"/>
  <c r="F447" i="4" s="1"/>
  <c r="F446" i="4"/>
  <c r="F445" i="4"/>
  <c r="F444" i="4"/>
  <c r="F443" i="4"/>
  <c r="E442" i="4"/>
  <c r="D436" i="1" s="1"/>
  <c r="D442" i="4"/>
  <c r="F442" i="4" s="1"/>
  <c r="F441" i="4"/>
  <c r="F440" i="4"/>
  <c r="F439" i="4"/>
  <c r="F438" i="4"/>
  <c r="F437" i="4"/>
  <c r="F436" i="4"/>
  <c r="E435" i="4"/>
  <c r="D435" i="4"/>
  <c r="F435" i="4" s="1"/>
  <c r="F434" i="4"/>
  <c r="F433" i="4"/>
  <c r="F432" i="4"/>
  <c r="F431" i="4"/>
  <c r="E430" i="4"/>
  <c r="D430" i="4"/>
  <c r="F430" i="4" s="1"/>
  <c r="F429" i="4"/>
  <c r="F428" i="4"/>
  <c r="E427" i="4"/>
  <c r="D421" i="1" s="1"/>
  <c r="D427" i="4"/>
  <c r="F427" i="4" s="1"/>
  <c r="F426" i="4"/>
  <c r="F425" i="4"/>
  <c r="F424" i="4"/>
  <c r="F423" i="4"/>
  <c r="E422" i="4"/>
  <c r="D422" i="4"/>
  <c r="F422" i="4" s="1"/>
  <c r="D421" i="4"/>
  <c r="F421" i="4" s="1"/>
  <c r="D420" i="4"/>
  <c r="E418" i="4"/>
  <c r="D418" i="4"/>
  <c r="E417" i="4"/>
  <c r="D412" i="1" s="1"/>
  <c r="D417" i="4"/>
  <c r="E416" i="4"/>
  <c r="D411" i="1" s="1"/>
  <c r="D416" i="4"/>
  <c r="F411" i="4"/>
  <c r="F410" i="4"/>
  <c r="F409" i="4"/>
  <c r="F406" i="4"/>
  <c r="F405" i="4"/>
  <c r="F404" i="4"/>
  <c r="F403" i="4"/>
  <c r="E402" i="4"/>
  <c r="D402" i="4"/>
  <c r="F402" i="4" s="1"/>
  <c r="F401" i="4"/>
  <c r="E400" i="4"/>
  <c r="D400" i="4"/>
  <c r="F400" i="4" s="1"/>
  <c r="F399" i="4"/>
  <c r="F398" i="4"/>
  <c r="E397" i="4"/>
  <c r="E396" i="4" s="1"/>
  <c r="D391" i="1" s="1"/>
  <c r="D397" i="4"/>
  <c r="F397" i="4" s="1"/>
  <c r="D396" i="4"/>
  <c r="F396" i="4" s="1"/>
  <c r="F395" i="4"/>
  <c r="F394" i="4"/>
  <c r="F393" i="4"/>
  <c r="F392" i="4"/>
  <c r="E391" i="4"/>
  <c r="D391" i="4"/>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9" i="4" s="1"/>
  <c r="F368" i="4"/>
  <c r="F367" i="4"/>
  <c r="F366" i="4"/>
  <c r="F365" i="4"/>
  <c r="E364" i="4"/>
  <c r="D364" i="4"/>
  <c r="D363" i="4"/>
  <c r="F362" i="4"/>
  <c r="F361" i="4"/>
  <c r="F360" i="4"/>
  <c r="F359" i="4"/>
  <c r="F358" i="4"/>
  <c r="F357" i="4"/>
  <c r="E356" i="4"/>
  <c r="D356" i="4"/>
  <c r="F356" i="4" s="1"/>
  <c r="F355" i="4"/>
  <c r="F354" i="4"/>
  <c r="F353" i="4"/>
  <c r="E352" i="4"/>
  <c r="E351" i="4" s="1"/>
  <c r="D346" i="1" s="1"/>
  <c r="D352" i="4"/>
  <c r="F352" i="4" s="1"/>
  <c r="D351" i="4"/>
  <c r="F351" i="4" s="1"/>
  <c r="D350" i="4"/>
  <c r="F349" i="4"/>
  <c r="E348" i="4"/>
  <c r="D348" i="4"/>
  <c r="F348" i="4" s="1"/>
  <c r="F347" i="4"/>
  <c r="F346" i="4"/>
  <c r="E345" i="4"/>
  <c r="E344" i="4" s="1"/>
  <c r="D339" i="1"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299" i="1" s="1"/>
  <c r="D304" i="4"/>
  <c r="F304" i="4" s="1"/>
  <c r="F303" i="4"/>
  <c r="F302" i="4"/>
  <c r="F301" i="4"/>
  <c r="E300" i="4"/>
  <c r="D295" i="1" s="1"/>
  <c r="D300" i="4"/>
  <c r="D299" i="4"/>
  <c r="D298"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69" i="1" s="1"/>
  <c r="D273" i="4"/>
  <c r="F272" i="4"/>
  <c r="F271" i="4"/>
  <c r="F270" i="4"/>
  <c r="F269" i="4"/>
  <c r="E268" i="4"/>
  <c r="D268" i="4"/>
  <c r="F267" i="4"/>
  <c r="F266" i="4"/>
  <c r="F265" i="4"/>
  <c r="E264" i="4"/>
  <c r="D260" i="1" s="1"/>
  <c r="D264" i="4"/>
  <c r="D263" i="4"/>
  <c r="F262" i="4"/>
  <c r="F261" i="4"/>
  <c r="F260" i="4"/>
  <c r="E259" i="4"/>
  <c r="D259" i="4"/>
  <c r="F258" i="4"/>
  <c r="F257" i="4"/>
  <c r="F256" i="4"/>
  <c r="F255" i="4"/>
  <c r="F254" i="4"/>
  <c r="E253" i="4"/>
  <c r="D249" i="1" s="1"/>
  <c r="D253" i="4"/>
  <c r="F253" i="4" s="1"/>
  <c r="D252" i="4"/>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D227" i="1" s="1"/>
  <c r="D231" i="4"/>
  <c r="F231" i="4" s="1"/>
  <c r="F230" i="4"/>
  <c r="F229" i="4"/>
  <c r="E228" i="4"/>
  <c r="D228" i="4"/>
  <c r="F228" i="4" s="1"/>
  <c r="F227" i="4"/>
  <c r="F226" i="4"/>
  <c r="E225" i="4"/>
  <c r="D225" i="4"/>
  <c r="F225" i="4" s="1"/>
  <c r="D224" i="4"/>
  <c r="F223" i="4"/>
  <c r="F222" i="4"/>
  <c r="F221" i="4"/>
  <c r="F220" i="4"/>
  <c r="E219" i="4"/>
  <c r="D219" i="4"/>
  <c r="F219" i="4" s="1"/>
  <c r="F218" i="4"/>
  <c r="F217" i="4"/>
  <c r="E216" i="4"/>
  <c r="D216" i="4"/>
  <c r="F216" i="4" s="1"/>
  <c r="D215" i="4"/>
  <c r="F214" i="4"/>
  <c r="F213" i="4"/>
  <c r="F212" i="4"/>
  <c r="F211" i="4"/>
  <c r="E210" i="4"/>
  <c r="D210" i="4"/>
  <c r="F209" i="4"/>
  <c r="F208" i="4"/>
  <c r="F207" i="4"/>
  <c r="F206" i="4"/>
  <c r="F205" i="4"/>
  <c r="F204" i="4"/>
  <c r="F203" i="4"/>
  <c r="E202" i="4"/>
  <c r="D198" i="1" s="1"/>
  <c r="D202" i="4"/>
  <c r="F202" i="4" s="1"/>
  <c r="F201" i="4"/>
  <c r="F200" i="4"/>
  <c r="F199" i="4"/>
  <c r="F198" i="4"/>
  <c r="E197" i="4"/>
  <c r="D197" i="4"/>
  <c r="F197" i="4" s="1"/>
  <c r="D196"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9" i="4" s="1"/>
  <c r="F168" i="4"/>
  <c r="F167" i="4"/>
  <c r="F166" i="4"/>
  <c r="F165" i="4"/>
  <c r="E164" i="4"/>
  <c r="D164" i="4"/>
  <c r="D163" i="4"/>
  <c r="F162" i="4"/>
  <c r="F161" i="4"/>
  <c r="F160" i="4"/>
  <c r="E159" i="4"/>
  <c r="D159" i="4"/>
  <c r="F158" i="4"/>
  <c r="F157" i="4"/>
  <c r="F156" i="4"/>
  <c r="F155" i="4"/>
  <c r="F154" i="4"/>
  <c r="E153" i="4"/>
  <c r="D149" i="1" s="1"/>
  <c r="D153" i="4"/>
  <c r="D152" i="4"/>
  <c r="D151" i="4"/>
  <c r="F150" i="4"/>
  <c r="F149" i="4"/>
  <c r="F148" i="4"/>
  <c r="F147" i="4"/>
  <c r="F146" i="4"/>
  <c r="F145" i="4"/>
  <c r="F144" i="4"/>
  <c r="F143" i="4"/>
  <c r="F142" i="4"/>
  <c r="F141" i="4"/>
  <c r="E140" i="4"/>
  <c r="E139" i="4" s="1"/>
  <c r="D135" i="1" s="1"/>
  <c r="D140" i="4"/>
  <c r="F140" i="4" s="1"/>
  <c r="D139" i="4"/>
  <c r="F139" i="4" s="1"/>
  <c r="F138" i="4"/>
  <c r="F137" i="4"/>
  <c r="F136" i="4"/>
  <c r="F135" i="4"/>
  <c r="E134" i="4"/>
  <c r="D130" i="1" s="1"/>
  <c r="D134" i="4"/>
  <c r="F134" i="4" s="1"/>
  <c r="D133" i="4"/>
  <c r="F133" i="4" s="1"/>
  <c r="F132" i="4"/>
  <c r="F131" i="4"/>
  <c r="F130" i="4"/>
  <c r="F129" i="4"/>
  <c r="E128" i="4"/>
  <c r="D128" i="4"/>
  <c r="F128" i="4" s="1"/>
  <c r="F127" i="4"/>
  <c r="F126" i="4"/>
  <c r="E125" i="4"/>
  <c r="E124" i="4" s="1"/>
  <c r="D120" i="1" s="1"/>
  <c r="D125" i="4"/>
  <c r="D124" i="4"/>
  <c r="F123" i="4"/>
  <c r="F122" i="4"/>
  <c r="F121" i="4"/>
  <c r="E120" i="4"/>
  <c r="D116" i="1" s="1"/>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D82" i="4"/>
  <c r="F81" i="4"/>
  <c r="F80" i="4"/>
  <c r="F79" i="4"/>
  <c r="F78" i="4"/>
  <c r="E77" i="4"/>
  <c r="D77" i="4"/>
  <c r="F77" i="4" s="1"/>
  <c r="F76" i="4"/>
  <c r="F75" i="4"/>
  <c r="E74" i="4"/>
  <c r="D74" i="4"/>
  <c r="F74" i="4" s="1"/>
  <c r="F73" i="4"/>
  <c r="F72" i="4"/>
  <c r="E71" i="4"/>
  <c r="D67" i="1" s="1"/>
  <c r="D71" i="4"/>
  <c r="F71" i="4" s="1"/>
  <c r="F70" i="4"/>
  <c r="F69" i="4"/>
  <c r="E68" i="4"/>
  <c r="D68" i="4"/>
  <c r="F67" i="4"/>
  <c r="F66" i="4"/>
  <c r="E65" i="4"/>
  <c r="D65" i="4"/>
  <c r="F65" i="4" s="1"/>
  <c r="F64" i="4"/>
  <c r="F63" i="4"/>
  <c r="E62" i="4"/>
  <c r="D62" i="4"/>
  <c r="F62" i="4" s="1"/>
  <c r="F61" i="4"/>
  <c r="F60" i="4"/>
  <c r="E59" i="4"/>
  <c r="D55" i="1" s="1"/>
  <c r="D59" i="4"/>
  <c r="F58" i="4"/>
  <c r="F57" i="4"/>
  <c r="F56" i="4"/>
  <c r="F55" i="4"/>
  <c r="E54" i="4"/>
  <c r="D50" i="1" s="1"/>
  <c r="D54" i="4"/>
  <c r="F54" i="4" s="1"/>
  <c r="F53" i="4"/>
  <c r="F52" i="4"/>
  <c r="E51" i="4"/>
  <c r="D51" i="4"/>
  <c r="F51" i="4" s="1"/>
  <c r="D50" i="4"/>
  <c r="F49" i="4"/>
  <c r="F48" i="4"/>
  <c r="F47" i="4"/>
  <c r="F46" i="4"/>
  <c r="E45" i="4"/>
  <c r="E44" i="4" s="1"/>
  <c r="D40" i="1" s="1"/>
  <c r="D45" i="4"/>
  <c r="F45" i="4" s="1"/>
  <c r="D44" i="4"/>
  <c r="F44" i="4" s="1"/>
  <c r="F43" i="4"/>
  <c r="F42" i="4"/>
  <c r="F41" i="4"/>
  <c r="E40" i="4"/>
  <c r="D36" i="1" s="1"/>
  <c r="D40" i="4"/>
  <c r="F40" i="4" s="1"/>
  <c r="F39" i="4"/>
  <c r="F38" i="4"/>
  <c r="E37" i="4"/>
  <c r="D37" i="4"/>
  <c r="F37" i="4" s="1"/>
  <c r="F36" i="4"/>
  <c r="F35" i="4"/>
  <c r="F34" i="4"/>
  <c r="F33" i="4"/>
  <c r="F32" i="4"/>
  <c r="F31" i="4"/>
  <c r="F30" i="4"/>
  <c r="E29" i="4"/>
  <c r="D29" i="4"/>
  <c r="F28" i="4"/>
  <c r="F27" i="4"/>
  <c r="F26" i="4"/>
  <c r="F25" i="4"/>
  <c r="F24" i="4"/>
  <c r="E23" i="4"/>
  <c r="D19" i="1" s="1"/>
  <c r="D23" i="4"/>
  <c r="F22" i="4"/>
  <c r="F21" i="4"/>
  <c r="F20" i="4"/>
  <c r="F19" i="4"/>
  <c r="F18" i="4"/>
  <c r="E17" i="4"/>
  <c r="D13" i="1" s="1"/>
  <c r="D17" i="4"/>
  <c r="F17" i="4" s="1"/>
  <c r="F16" i="4"/>
  <c r="F15" i="4"/>
  <c r="F14" i="4"/>
  <c r="F13" i="4"/>
  <c r="F12" i="4"/>
  <c r="F11" i="4"/>
  <c r="F10" i="4"/>
  <c r="F9" i="4"/>
  <c r="E8" i="4"/>
  <c r="D8" i="4"/>
  <c r="D7" i="4"/>
  <c r="D6" i="4"/>
  <c r="I36" i="3"/>
  <c r="G36" i="3"/>
  <c r="B36" i="3"/>
  <c r="G35" i="3"/>
  <c r="B35" i="3"/>
  <c r="G34" i="3"/>
  <c r="B34" i="3"/>
  <c r="I33" i="3"/>
  <c r="G33" i="3"/>
  <c r="B33" i="3"/>
  <c r="I32" i="3"/>
  <c r="H32" i="3"/>
  <c r="G32" i="3"/>
  <c r="B32" i="3"/>
  <c r="H31" i="3"/>
  <c r="G31" i="3"/>
  <c r="B31" i="3"/>
  <c r="H30" i="3"/>
  <c r="G30" i="3"/>
  <c r="B30" i="3"/>
  <c r="H29" i="3"/>
  <c r="G29" i="3"/>
  <c r="B29" i="3"/>
  <c r="G28" i="3"/>
  <c r="B28" i="3"/>
  <c r="H27" i="3"/>
  <c r="G27" i="3"/>
  <c r="B27" i="3"/>
  <c r="I26" i="3"/>
  <c r="H26" i="3"/>
  <c r="G26" i="3"/>
  <c r="B26" i="3"/>
  <c r="H25" i="3"/>
  <c r="G25" i="3"/>
  <c r="B25" i="3"/>
  <c r="H24" i="3"/>
  <c r="G24" i="3"/>
  <c r="B24" i="3"/>
  <c r="H23" i="3"/>
  <c r="G23" i="3"/>
  <c r="B23" i="3"/>
  <c r="H22" i="3"/>
  <c r="G22" i="3"/>
  <c r="B22" i="3"/>
  <c r="I21" i="3"/>
  <c r="H21" i="3"/>
  <c r="G21" i="3"/>
  <c r="B21" i="3"/>
  <c r="H20" i="3"/>
  <c r="G20" i="3"/>
  <c r="B20" i="3"/>
  <c r="G19" i="3"/>
  <c r="B19" i="3"/>
  <c r="G18" i="3"/>
  <c r="B18" i="3"/>
  <c r="H17" i="3"/>
  <c r="G17" i="3"/>
  <c r="B17" i="3"/>
  <c r="H16" i="3"/>
  <c r="G16" i="3"/>
  <c r="B16" i="3"/>
  <c r="H10" i="3" a="1"/>
  <c r="H10" i="3" s="1"/>
  <c r="L3" i="9" s="1"/>
  <c r="C1580" i="1"/>
  <c r="C1579" i="1"/>
  <c r="C1578" i="1"/>
  <c r="C1577" i="1"/>
  <c r="C1576" i="1"/>
  <c r="C1575" i="1"/>
  <c r="C1574" i="1"/>
  <c r="C1573" i="1"/>
  <c r="C1572" i="1"/>
  <c r="C1571" i="1"/>
  <c r="C1570" i="1"/>
  <c r="C1569" i="1"/>
  <c r="C1568" i="1"/>
  <c r="C1567" i="1"/>
  <c r="C1566" i="1"/>
  <c r="C1564" i="1"/>
  <c r="C1563" i="1"/>
  <c r="C1562" i="1"/>
  <c r="C1561" i="1"/>
  <c r="C1560" i="1"/>
  <c r="C1559" i="1"/>
  <c r="C1558" i="1"/>
  <c r="C1557" i="1"/>
  <c r="C1556" i="1"/>
  <c r="C1555" i="1"/>
  <c r="C1554" i="1"/>
  <c r="C1553" i="1"/>
  <c r="C1552" i="1"/>
  <c r="C1551" i="1"/>
  <c r="C1550" i="1"/>
  <c r="C1549" i="1"/>
  <c r="C1548" i="1"/>
  <c r="C1547" i="1"/>
  <c r="C1546" i="1"/>
  <c r="C1544" i="1"/>
  <c r="C1543" i="1"/>
  <c r="C1542" i="1"/>
  <c r="C1541" i="1"/>
  <c r="C1540" i="1"/>
  <c r="C1539" i="1"/>
  <c r="C1538" i="1"/>
  <c r="C1537" i="1"/>
  <c r="C1536" i="1"/>
  <c r="C1535" i="1"/>
  <c r="C1534" i="1"/>
  <c r="C1533" i="1"/>
  <c r="C1532" i="1"/>
  <c r="C1531" i="1"/>
  <c r="C1530" i="1"/>
  <c r="C1529" i="1"/>
  <c r="C1528" i="1"/>
  <c r="C1527" i="1"/>
  <c r="C1526" i="1"/>
  <c r="C1523" i="1"/>
  <c r="C1522" i="1"/>
  <c r="C1521" i="1"/>
  <c r="C1520" i="1"/>
  <c r="C1519" i="1"/>
  <c r="C1516" i="1"/>
  <c r="C1515" i="1"/>
  <c r="C1514" i="1"/>
  <c r="C1513" i="1"/>
  <c r="C1512" i="1"/>
  <c r="C1511" i="1"/>
  <c r="C1510" i="1"/>
  <c r="C1509" i="1"/>
  <c r="C1508" i="1"/>
  <c r="C1507" i="1"/>
  <c r="C1506" i="1"/>
  <c r="C1505" i="1"/>
  <c r="C1504" i="1"/>
  <c r="C1503" i="1"/>
  <c r="C1502" i="1"/>
  <c r="C1500" i="1"/>
  <c r="C1498" i="1"/>
  <c r="C1497" i="1"/>
  <c r="C1496" i="1"/>
  <c r="C1495" i="1"/>
  <c r="C1494" i="1"/>
  <c r="C1493" i="1"/>
  <c r="C1492" i="1"/>
  <c r="C1491" i="1"/>
  <c r="C1490" i="1"/>
  <c r="C1489" i="1"/>
  <c r="C1488" i="1"/>
  <c r="C1487" i="1"/>
  <c r="C1486" i="1"/>
  <c r="C1485" i="1"/>
  <c r="C1484" i="1"/>
  <c r="C1483" i="1"/>
  <c r="C1482" i="1"/>
  <c r="C1480" i="1"/>
  <c r="D1479" i="1"/>
  <c r="C1479" i="1"/>
  <c r="D1478" i="1"/>
  <c r="C1478" i="1"/>
  <c r="D1477" i="1"/>
  <c r="C1477" i="1"/>
  <c r="D1476" i="1"/>
  <c r="C1476" i="1"/>
  <c r="D1475" i="1"/>
  <c r="C1475" i="1"/>
  <c r="D1474" i="1"/>
  <c r="C1474" i="1"/>
  <c r="D1473" i="1"/>
  <c r="C1473" i="1"/>
  <c r="D1472" i="1"/>
  <c r="C1472" i="1"/>
  <c r="D1471" i="1"/>
  <c r="C1471" i="1"/>
  <c r="D1470" i="1"/>
  <c r="C1470"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C1438" i="1"/>
  <c r="C1437"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C1409"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C1222" i="1"/>
  <c r="D1221" i="1"/>
  <c r="C1221" i="1"/>
  <c r="D1220" i="1"/>
  <c r="C1220" i="1"/>
  <c r="D1219" i="1"/>
  <c r="C1219" i="1"/>
  <c r="D1218" i="1"/>
  <c r="C1218" i="1"/>
  <c r="D1217" i="1"/>
  <c r="C1217" i="1"/>
  <c r="D1216" i="1"/>
  <c r="C1216" i="1"/>
  <c r="D1215" i="1"/>
  <c r="C1215"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C1153"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C991" i="1"/>
  <c r="C990" i="1"/>
  <c r="D989" i="1"/>
  <c r="C989" i="1"/>
  <c r="D988" i="1"/>
  <c r="C988" i="1"/>
  <c r="D987" i="1"/>
  <c r="C987" i="1"/>
  <c r="D986" i="1"/>
  <c r="C986" i="1"/>
  <c r="C985"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C619" i="1"/>
  <c r="D618" i="1"/>
  <c r="C618" i="1"/>
  <c r="D617" i="1"/>
  <c r="C617" i="1"/>
  <c r="D616" i="1"/>
  <c r="C616" i="1"/>
  <c r="D615" i="1"/>
  <c r="C615" i="1"/>
  <c r="D614" i="1"/>
  <c r="C614" i="1"/>
  <c r="D613" i="1"/>
  <c r="C613" i="1"/>
  <c r="D612" i="1"/>
  <c r="C612"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C587" i="1"/>
  <c r="D586" i="1"/>
  <c r="C586" i="1"/>
  <c r="D585" i="1"/>
  <c r="C585" i="1"/>
  <c r="D584" i="1"/>
  <c r="C584" i="1"/>
  <c r="D583" i="1"/>
  <c r="C583" i="1"/>
  <c r="D582" i="1"/>
  <c r="C582" i="1"/>
  <c r="D581" i="1"/>
  <c r="C581" i="1"/>
  <c r="D580" i="1"/>
  <c r="C580" i="1"/>
  <c r="C579" i="1"/>
  <c r="D578" i="1"/>
  <c r="C578" i="1"/>
  <c r="D577" i="1"/>
  <c r="C577" i="1"/>
  <c r="D576" i="1"/>
  <c r="C576" i="1"/>
  <c r="D575" i="1"/>
  <c r="C575" i="1"/>
  <c r="C574" i="1"/>
  <c r="D573" i="1"/>
  <c r="C573" i="1"/>
  <c r="D572" i="1"/>
  <c r="C572" i="1"/>
  <c r="D571" i="1"/>
  <c r="C571" i="1"/>
  <c r="D570" i="1"/>
  <c r="C570" i="1"/>
  <c r="D569" i="1"/>
  <c r="C569" i="1"/>
  <c r="C568" i="1"/>
  <c r="D567" i="1"/>
  <c r="C567" i="1"/>
  <c r="D566" i="1"/>
  <c r="C566" i="1"/>
  <c r="D565" i="1"/>
  <c r="C565" i="1"/>
  <c r="D564" i="1"/>
  <c r="C564" i="1"/>
  <c r="D563" i="1"/>
  <c r="C563" i="1"/>
  <c r="C562" i="1"/>
  <c r="C561" i="1"/>
  <c r="D560" i="1"/>
  <c r="C560" i="1"/>
  <c r="D559" i="1"/>
  <c r="C559" i="1"/>
  <c r="D558" i="1"/>
  <c r="C558" i="1"/>
  <c r="D557" i="1"/>
  <c r="C557" i="1"/>
  <c r="D556" i="1"/>
  <c r="C556" i="1"/>
  <c r="D555" i="1"/>
  <c r="C555" i="1"/>
  <c r="D554" i="1"/>
  <c r="C554" i="1"/>
  <c r="D553" i="1"/>
  <c r="C553" i="1"/>
  <c r="D552" i="1"/>
  <c r="C552" i="1"/>
  <c r="D551" i="1"/>
  <c r="C551" i="1"/>
  <c r="D550" i="1"/>
  <c r="C550" i="1"/>
  <c r="C549" i="1"/>
  <c r="D548" i="1"/>
  <c r="C548" i="1"/>
  <c r="D547" i="1"/>
  <c r="C547" i="1"/>
  <c r="D546" i="1"/>
  <c r="C546" i="1"/>
  <c r="D545" i="1"/>
  <c r="C545" i="1"/>
  <c r="C544" i="1"/>
  <c r="D543" i="1"/>
  <c r="C543" i="1"/>
  <c r="D542" i="1"/>
  <c r="C542" i="1"/>
  <c r="D541" i="1"/>
  <c r="C541" i="1"/>
  <c r="D540" i="1"/>
  <c r="C540" i="1"/>
  <c r="D539" i="1"/>
  <c r="C539" i="1"/>
  <c r="D538" i="1"/>
  <c r="C538" i="1"/>
  <c r="C537" i="1"/>
  <c r="D536" i="1"/>
  <c r="C536" i="1"/>
  <c r="D535" i="1"/>
  <c r="C535" i="1"/>
  <c r="D534" i="1"/>
  <c r="C534" i="1"/>
  <c r="D533" i="1"/>
  <c r="C533" i="1"/>
  <c r="C532" i="1"/>
  <c r="D531" i="1"/>
  <c r="C531" i="1"/>
  <c r="D530" i="1"/>
  <c r="C530" i="1"/>
  <c r="C529" i="1"/>
  <c r="D528" i="1"/>
  <c r="C528" i="1"/>
  <c r="D527" i="1"/>
  <c r="C527" i="1"/>
  <c r="D526" i="1"/>
  <c r="C526" i="1"/>
  <c r="D525" i="1"/>
  <c r="C525" i="1"/>
  <c r="D524" i="1"/>
  <c r="C524" i="1"/>
  <c r="C523"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C509" i="1"/>
  <c r="D508" i="1"/>
  <c r="C508" i="1"/>
  <c r="D507" i="1"/>
  <c r="C507" i="1"/>
  <c r="D506" i="1"/>
  <c r="C506" i="1"/>
  <c r="D505" i="1"/>
  <c r="C505" i="1"/>
  <c r="D504" i="1"/>
  <c r="C504" i="1"/>
  <c r="D503" i="1"/>
  <c r="C503" i="1"/>
  <c r="D502" i="1"/>
  <c r="C502" i="1"/>
  <c r="C501" i="1"/>
  <c r="D500" i="1"/>
  <c r="C500" i="1"/>
  <c r="D499" i="1"/>
  <c r="C499" i="1"/>
  <c r="D498" i="1"/>
  <c r="C498" i="1"/>
  <c r="D497" i="1"/>
  <c r="C497" i="1"/>
  <c r="C496" i="1"/>
  <c r="D495" i="1"/>
  <c r="C495" i="1"/>
  <c r="D494" i="1"/>
  <c r="C494" i="1"/>
  <c r="D493" i="1"/>
  <c r="C493" i="1"/>
  <c r="D492" i="1"/>
  <c r="C492" i="1"/>
  <c r="D491" i="1"/>
  <c r="C491" i="1"/>
  <c r="D490" i="1"/>
  <c r="C490" i="1"/>
  <c r="C489" i="1"/>
  <c r="D488" i="1"/>
  <c r="C488" i="1"/>
  <c r="D487" i="1"/>
  <c r="C487" i="1"/>
  <c r="D486" i="1"/>
  <c r="C486" i="1"/>
  <c r="D485" i="1"/>
  <c r="C485" i="1"/>
  <c r="D484" i="1"/>
  <c r="C484" i="1"/>
  <c r="D483" i="1"/>
  <c r="C483" i="1"/>
  <c r="D482" i="1"/>
  <c r="C482" i="1"/>
  <c r="D481" i="1"/>
  <c r="C481" i="1"/>
  <c r="D480" i="1"/>
  <c r="C480" i="1"/>
  <c r="C479" i="1"/>
  <c r="C478" i="1"/>
  <c r="D477" i="1"/>
  <c r="C477" i="1"/>
  <c r="D476" i="1"/>
  <c r="C476" i="1"/>
  <c r="D475" i="1"/>
  <c r="C475" i="1"/>
  <c r="D474" i="1"/>
  <c r="C474" i="1"/>
  <c r="D473" i="1"/>
  <c r="C473" i="1"/>
  <c r="D472" i="1"/>
  <c r="C472" i="1"/>
  <c r="D471" i="1"/>
  <c r="C471" i="1"/>
  <c r="D470" i="1"/>
  <c r="C470" i="1"/>
  <c r="D469" i="1"/>
  <c r="C469" i="1"/>
  <c r="D468" i="1"/>
  <c r="C468" i="1"/>
  <c r="C467"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C453" i="1"/>
  <c r="D452" i="1"/>
  <c r="C452" i="1"/>
  <c r="D451" i="1"/>
  <c r="C451" i="1"/>
  <c r="D450" i="1"/>
  <c r="C450" i="1"/>
  <c r="C449" i="1"/>
  <c r="D448" i="1"/>
  <c r="C448" i="1"/>
  <c r="D447" i="1"/>
  <c r="C447" i="1"/>
  <c r="D446" i="1"/>
  <c r="C446" i="1"/>
  <c r="D445" i="1"/>
  <c r="C445" i="1"/>
  <c r="D444" i="1"/>
  <c r="C444" i="1"/>
  <c r="D443" i="1"/>
  <c r="C443" i="1"/>
  <c r="D442" i="1"/>
  <c r="C442" i="1"/>
  <c r="C441" i="1"/>
  <c r="D440" i="1"/>
  <c r="C440" i="1"/>
  <c r="D439" i="1"/>
  <c r="C439" i="1"/>
  <c r="D438" i="1"/>
  <c r="C438" i="1"/>
  <c r="D437" i="1"/>
  <c r="C437"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C421" i="1"/>
  <c r="D420" i="1"/>
  <c r="C420" i="1"/>
  <c r="D419" i="1"/>
  <c r="C419" i="1"/>
  <c r="D418" i="1"/>
  <c r="C418" i="1"/>
  <c r="D417" i="1"/>
  <c r="C417" i="1"/>
  <c r="C416" i="1"/>
  <c r="C415" i="1"/>
  <c r="C414" i="1"/>
  <c r="D413" i="1"/>
  <c r="C413"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C358" i="1"/>
  <c r="D357" i="1"/>
  <c r="C357" i="1"/>
  <c r="D356" i="1"/>
  <c r="C356" i="1"/>
  <c r="D355" i="1"/>
  <c r="C355" i="1"/>
  <c r="D354" i="1"/>
  <c r="C354" i="1"/>
  <c r="D353" i="1"/>
  <c r="C353" i="1"/>
  <c r="D352" i="1"/>
  <c r="C352" i="1"/>
  <c r="D351" i="1"/>
  <c r="C351" i="1"/>
  <c r="D350" i="1"/>
  <c r="C350" i="1"/>
  <c r="D349" i="1"/>
  <c r="C349" i="1"/>
  <c r="D348" i="1"/>
  <c r="C348" i="1"/>
  <c r="D347" i="1"/>
  <c r="C347" i="1"/>
  <c r="C346" i="1"/>
  <c r="C345" i="1"/>
  <c r="D344" i="1"/>
  <c r="C344" i="1"/>
  <c r="D343" i="1"/>
  <c r="C343" i="1"/>
  <c r="D342" i="1"/>
  <c r="C342" i="1"/>
  <c r="D341" i="1"/>
  <c r="C341" i="1"/>
  <c r="D340" i="1"/>
  <c r="C340"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C306" i="1"/>
  <c r="D305" i="1"/>
  <c r="C305" i="1"/>
  <c r="D304" i="1"/>
  <c r="C304" i="1"/>
  <c r="D303" i="1"/>
  <c r="C303" i="1"/>
  <c r="D302" i="1"/>
  <c r="C302" i="1"/>
  <c r="D301" i="1"/>
  <c r="C301" i="1"/>
  <c r="D300" i="1"/>
  <c r="C300" i="1"/>
  <c r="C299" i="1"/>
  <c r="D298" i="1"/>
  <c r="C298" i="1"/>
  <c r="D297" i="1"/>
  <c r="C297" i="1"/>
  <c r="D296" i="1"/>
  <c r="C296" i="1"/>
  <c r="C295" i="1"/>
  <c r="C294" i="1"/>
  <c r="C293"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C260" i="1"/>
  <c r="C259" i="1"/>
  <c r="D258" i="1"/>
  <c r="C258" i="1"/>
  <c r="D257" i="1"/>
  <c r="C257" i="1"/>
  <c r="D256" i="1"/>
  <c r="C256" i="1"/>
  <c r="D255" i="1"/>
  <c r="C255" i="1"/>
  <c r="D254" i="1"/>
  <c r="C254" i="1"/>
  <c r="D253" i="1"/>
  <c r="C253" i="1"/>
  <c r="D252" i="1"/>
  <c r="C252" i="1"/>
  <c r="D251" i="1"/>
  <c r="C251" i="1"/>
  <c r="D250" i="1"/>
  <c r="C250" i="1"/>
  <c r="C249"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C227" i="1"/>
  <c r="D226" i="1"/>
  <c r="C226" i="1"/>
  <c r="D225" i="1"/>
  <c r="C225" i="1"/>
  <c r="D224" i="1"/>
  <c r="C224" i="1"/>
  <c r="D223" i="1"/>
  <c r="C223" i="1"/>
  <c r="D222" i="1"/>
  <c r="C222" i="1"/>
  <c r="D221" i="1"/>
  <c r="C221" i="1"/>
  <c r="C220" i="1"/>
  <c r="D219" i="1"/>
  <c r="C219" i="1"/>
  <c r="D218" i="1"/>
  <c r="C218" i="1"/>
  <c r="D217" i="1"/>
  <c r="C217" i="1"/>
  <c r="D216" i="1"/>
  <c r="C216" i="1"/>
  <c r="D215" i="1"/>
  <c r="C215" i="1"/>
  <c r="D214" i="1"/>
  <c r="C214" i="1"/>
  <c r="D213" i="1"/>
  <c r="C213" i="1"/>
  <c r="D212" i="1"/>
  <c r="C212"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C198" i="1"/>
  <c r="D197" i="1"/>
  <c r="C197" i="1"/>
  <c r="D196" i="1"/>
  <c r="C196" i="1"/>
  <c r="D195" i="1"/>
  <c r="C195" i="1"/>
  <c r="D194" i="1"/>
  <c r="C194" i="1"/>
  <c r="C193" i="1"/>
  <c r="C192"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C165" i="1"/>
  <c r="D164" i="1"/>
  <c r="C164" i="1"/>
  <c r="D163" i="1"/>
  <c r="C163" i="1"/>
  <c r="D162" i="1"/>
  <c r="C162" i="1"/>
  <c r="D161" i="1"/>
  <c r="C161" i="1"/>
  <c r="D160" i="1"/>
  <c r="C160" i="1"/>
  <c r="C159" i="1"/>
  <c r="D158" i="1"/>
  <c r="C158" i="1"/>
  <c r="D157" i="1"/>
  <c r="C157" i="1"/>
  <c r="D156" i="1"/>
  <c r="C156" i="1"/>
  <c r="D155" i="1"/>
  <c r="C155" i="1"/>
  <c r="D154" i="1"/>
  <c r="C154" i="1"/>
  <c r="D153" i="1"/>
  <c r="C153" i="1"/>
  <c r="D152" i="1"/>
  <c r="C152" i="1"/>
  <c r="D151" i="1"/>
  <c r="C151" i="1"/>
  <c r="D150" i="1"/>
  <c r="C150" i="1"/>
  <c r="C149" i="1"/>
  <c r="C148" i="1"/>
  <c r="C147" i="1"/>
  <c r="D146" i="1"/>
  <c r="C146" i="1"/>
  <c r="D145" i="1"/>
  <c r="C145" i="1"/>
  <c r="D144" i="1"/>
  <c r="C144" i="1"/>
  <c r="D143" i="1"/>
  <c r="C143" i="1"/>
  <c r="D142" i="1"/>
  <c r="C142" i="1"/>
  <c r="D141" i="1"/>
  <c r="C141" i="1"/>
  <c r="D140" i="1"/>
  <c r="C140" i="1"/>
  <c r="D139" i="1"/>
  <c r="C139" i="1"/>
  <c r="D138" i="1"/>
  <c r="C138" i="1"/>
  <c r="D137" i="1"/>
  <c r="C137" i="1"/>
  <c r="C136" i="1"/>
  <c r="C135" i="1"/>
  <c r="D134" i="1"/>
  <c r="C134" i="1"/>
  <c r="D133" i="1"/>
  <c r="C133" i="1"/>
  <c r="D132" i="1"/>
  <c r="C132" i="1"/>
  <c r="D131" i="1"/>
  <c r="C131" i="1"/>
  <c r="C130" i="1"/>
  <c r="C129" i="1"/>
  <c r="D128" i="1"/>
  <c r="C128" i="1"/>
  <c r="D127" i="1"/>
  <c r="C127" i="1"/>
  <c r="D126" i="1"/>
  <c r="C126" i="1"/>
  <c r="D125" i="1"/>
  <c r="C125" i="1"/>
  <c r="D124" i="1"/>
  <c r="C124" i="1"/>
  <c r="D123" i="1"/>
  <c r="C123" i="1"/>
  <c r="D122" i="1"/>
  <c r="C122" i="1"/>
  <c r="C121" i="1"/>
  <c r="C120" i="1"/>
  <c r="D119" i="1"/>
  <c r="C119" i="1"/>
  <c r="D118" i="1"/>
  <c r="C118" i="1"/>
  <c r="D117" i="1"/>
  <c r="C117"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C87" i="1"/>
  <c r="D86" i="1"/>
  <c r="C86" i="1"/>
  <c r="D85" i="1"/>
  <c r="C85" i="1"/>
  <c r="D84" i="1"/>
  <c r="C84" i="1"/>
  <c r="D83" i="1"/>
  <c r="C83" i="1"/>
  <c r="D82" i="1"/>
  <c r="C82" i="1"/>
  <c r="D81" i="1"/>
  <c r="C81" i="1"/>
  <c r="D80" i="1"/>
  <c r="C80" i="1"/>
  <c r="C79" i="1"/>
  <c r="C78" i="1"/>
  <c r="D77" i="1"/>
  <c r="C77" i="1"/>
  <c r="D76" i="1"/>
  <c r="C76" i="1"/>
  <c r="D75" i="1"/>
  <c r="C75" i="1"/>
  <c r="D74" i="1"/>
  <c r="C74" i="1"/>
  <c r="D73" i="1"/>
  <c r="C73" i="1"/>
  <c r="D72" i="1"/>
  <c r="C72" i="1"/>
  <c r="D71" i="1"/>
  <c r="C71" i="1"/>
  <c r="D70" i="1"/>
  <c r="C70" i="1"/>
  <c r="D69" i="1"/>
  <c r="C69" i="1"/>
  <c r="D68" i="1"/>
  <c r="C68" i="1"/>
  <c r="C67" i="1"/>
  <c r="D66" i="1"/>
  <c r="C66" i="1"/>
  <c r="D65" i="1"/>
  <c r="C65" i="1"/>
  <c r="D64" i="1"/>
  <c r="C64" i="1"/>
  <c r="D63" i="1"/>
  <c r="C63" i="1"/>
  <c r="D62" i="1"/>
  <c r="C62" i="1"/>
  <c r="D61" i="1"/>
  <c r="C61" i="1"/>
  <c r="D60" i="1"/>
  <c r="C60" i="1"/>
  <c r="D59" i="1"/>
  <c r="C59" i="1"/>
  <c r="D58" i="1"/>
  <c r="C58" i="1"/>
  <c r="D57" i="1"/>
  <c r="C57" i="1"/>
  <c r="D56" i="1"/>
  <c r="C56" i="1"/>
  <c r="C55" i="1"/>
  <c r="D54" i="1"/>
  <c r="C54" i="1"/>
  <c r="D53" i="1"/>
  <c r="C53" i="1"/>
  <c r="D52" i="1"/>
  <c r="C52" i="1"/>
  <c r="D51" i="1"/>
  <c r="C51" i="1"/>
  <c r="C50" i="1"/>
  <c r="D49" i="1"/>
  <c r="C49" i="1"/>
  <c r="D48" i="1"/>
  <c r="C48" i="1"/>
  <c r="D47" i="1"/>
  <c r="C47" i="1"/>
  <c r="C46" i="1"/>
  <c r="D45" i="1"/>
  <c r="C45" i="1"/>
  <c r="D44" i="1"/>
  <c r="C44" i="1"/>
  <c r="D43" i="1"/>
  <c r="C43" i="1"/>
  <c r="D42" i="1"/>
  <c r="C42" i="1"/>
  <c r="D41" i="1"/>
  <c r="C41" i="1"/>
  <c r="C40" i="1"/>
  <c r="D39" i="1"/>
  <c r="C39" i="1"/>
  <c r="D38" i="1"/>
  <c r="C38" i="1"/>
  <c r="D37" i="1"/>
  <c r="C37"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C19" i="1"/>
  <c r="D18" i="1"/>
  <c r="C18" i="1"/>
  <c r="D17" i="1"/>
  <c r="C17" i="1"/>
  <c r="D16" i="1"/>
  <c r="C16" i="1"/>
  <c r="D15" i="1"/>
  <c r="C15" i="1"/>
  <c r="D14" i="1"/>
  <c r="C14" i="1"/>
  <c r="C13" i="1"/>
  <c r="D12" i="1"/>
  <c r="C12" i="1"/>
  <c r="D11" i="1"/>
  <c r="C11" i="1"/>
  <c r="D10" i="1"/>
  <c r="C10" i="1"/>
  <c r="D9" i="1"/>
  <c r="C9" i="1"/>
  <c r="D8" i="1"/>
  <c r="C8" i="1"/>
  <c r="D7" i="1"/>
  <c r="C7" i="1"/>
  <c r="D6" i="1"/>
  <c r="C6" i="1"/>
  <c r="D5" i="1"/>
  <c r="C5" i="1"/>
  <c r="D4" i="1"/>
  <c r="C4" i="1"/>
  <c r="C3" i="1"/>
  <c r="C2" i="1"/>
  <c r="F19" i="5" l="1"/>
  <c r="F215" i="9"/>
  <c r="B215" i="9" s="1"/>
  <c r="E303" i="9"/>
  <c r="B303" i="9" s="1"/>
  <c r="D1300" i="1"/>
  <c r="F6" i="6"/>
  <c r="E38" i="7"/>
  <c r="I31" i="3"/>
  <c r="D1469" i="1"/>
  <c r="H1469" i="1" s="1"/>
  <c r="E22" i="7"/>
  <c r="I30" i="3" s="1"/>
  <c r="D1453" i="1"/>
  <c r="E6" i="7"/>
  <c r="D1438" i="1"/>
  <c r="E5" i="7"/>
  <c r="G316" i="9" s="1"/>
  <c r="E316" i="9" s="1"/>
  <c r="E315" i="9" s="1"/>
  <c r="I10" i="3" s="1"/>
  <c r="D1437" i="1"/>
  <c r="H1437" i="1" s="1"/>
  <c r="F130" i="6"/>
  <c r="D1409" i="1"/>
  <c r="D1408" i="1"/>
  <c r="I27" i="3"/>
  <c r="F114" i="6"/>
  <c r="F115" i="6"/>
  <c r="F107" i="6"/>
  <c r="F89" i="6"/>
  <c r="F82" i="6"/>
  <c r="F75" i="6"/>
  <c r="E35" i="6"/>
  <c r="E141" i="6" s="1"/>
  <c r="I28" i="3" s="1"/>
  <c r="F61" i="6"/>
  <c r="D1329" i="1"/>
  <c r="I25" i="3"/>
  <c r="F54" i="6"/>
  <c r="F43" i="6"/>
  <c r="F35" i="6"/>
  <c r="F28" i="6"/>
  <c r="D1299" i="1"/>
  <c r="H1299" i="1" s="1"/>
  <c r="I24" i="3"/>
  <c r="D49" i="8"/>
  <c r="C1524" i="1" s="1"/>
  <c r="E286" i="9"/>
  <c r="B286" i="9" s="1"/>
  <c r="F246" i="5"/>
  <c r="E237" i="5"/>
  <c r="F237" i="5"/>
  <c r="F245" i="5"/>
  <c r="E176" i="5"/>
  <c r="F176" i="5"/>
  <c r="E12" i="5"/>
  <c r="F12" i="5" s="1"/>
  <c r="F13" i="5"/>
  <c r="E294" i="9"/>
  <c r="B294" i="9" s="1"/>
  <c r="F217" i="9"/>
  <c r="B217" i="9" s="1"/>
  <c r="E293" i="9"/>
  <c r="B293" i="9" s="1"/>
  <c r="E301" i="9"/>
  <c r="B301" i="9" s="1"/>
  <c r="E33" i="9"/>
  <c r="B33" i="9" s="1"/>
  <c r="C1501" i="1"/>
  <c r="B275" i="9"/>
  <c r="E593" i="4"/>
  <c r="D587" i="1" s="1"/>
  <c r="G587" i="1" s="1"/>
  <c r="E580" i="4"/>
  <c r="D574" i="1" s="1"/>
  <c r="E567" i="4"/>
  <c r="D561" i="1" s="1"/>
  <c r="G561" i="1" s="1"/>
  <c r="D562" i="1"/>
  <c r="H562" i="1" s="1"/>
  <c r="E529" i="4"/>
  <c r="E528" i="4" s="1"/>
  <c r="D522" i="1" s="1"/>
  <c r="G522" i="1" s="1"/>
  <c r="E484" i="4"/>
  <c r="D478" i="1" s="1"/>
  <c r="G478" i="1" s="1"/>
  <c r="D479" i="1"/>
  <c r="D467" i="1"/>
  <c r="E421" i="4"/>
  <c r="D416" i="1"/>
  <c r="F391" i="4"/>
  <c r="E311" i="4"/>
  <c r="D306" i="1" s="1"/>
  <c r="E299" i="4"/>
  <c r="F273" i="4"/>
  <c r="F268" i="4"/>
  <c r="E252" i="4"/>
  <c r="D248" i="1" s="1"/>
  <c r="E224" i="4"/>
  <c r="D220" i="1" s="1"/>
  <c r="G220" i="1" s="1"/>
  <c r="E215" i="4"/>
  <c r="D211" i="1" s="1"/>
  <c r="F210" i="4"/>
  <c r="E196" i="4"/>
  <c r="D192" i="1" s="1"/>
  <c r="G192" i="1" s="1"/>
  <c r="D193" i="1"/>
  <c r="D136" i="1"/>
  <c r="E133" i="4"/>
  <c r="D129" i="1" s="1"/>
  <c r="F120" i="4"/>
  <c r="F112" i="4"/>
  <c r="E106" i="4"/>
  <c r="D102" i="1" s="1"/>
  <c r="H102" i="1" s="1"/>
  <c r="E32" i="9"/>
  <c r="B32" i="9" s="1"/>
  <c r="F68" i="4"/>
  <c r="E50" i="4"/>
  <c r="D46" i="1" s="1"/>
  <c r="G46" i="1" s="1"/>
  <c r="F279" i="4"/>
  <c r="F378" i="4"/>
  <c r="E363" i="4"/>
  <c r="F363" i="4" s="1"/>
  <c r="F364" i="4"/>
  <c r="F300" i="4"/>
  <c r="F418" i="4"/>
  <c r="E643" i="4"/>
  <c r="D637" i="1" s="1"/>
  <c r="E263" i="4"/>
  <c r="D259" i="1" s="1"/>
  <c r="G259" i="1" s="1"/>
  <c r="F264" i="4"/>
  <c r="F259" i="4"/>
  <c r="F252" i="4"/>
  <c r="F240" i="4"/>
  <c r="F196" i="4"/>
  <c r="F188" i="4"/>
  <c r="F177" i="4"/>
  <c r="E163" i="4"/>
  <c r="D159" i="1" s="1"/>
  <c r="H159" i="1" s="1"/>
  <c r="F164" i="4"/>
  <c r="F159" i="4"/>
  <c r="E152" i="4"/>
  <c r="G21" i="9" s="1"/>
  <c r="F153" i="4"/>
  <c r="F124" i="4"/>
  <c r="D121" i="1"/>
  <c r="F125" i="4"/>
  <c r="E82" i="4"/>
  <c r="D78" i="1" s="1"/>
  <c r="G78" i="1" s="1"/>
  <c r="F91" i="4"/>
  <c r="F83" i="4"/>
  <c r="F59" i="4"/>
  <c r="E27" i="9"/>
  <c r="B27" i="9" s="1"/>
  <c r="F29" i="4"/>
  <c r="E7" i="4"/>
  <c r="F23" i="4"/>
  <c r="F8" i="4"/>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9" i="1"/>
  <c r="G149" i="1"/>
  <c r="H150" i="1"/>
  <c r="G150" i="1"/>
  <c r="H151" i="1"/>
  <c r="G151" i="1"/>
  <c r="H152" i="1"/>
  <c r="G152" i="1"/>
  <c r="H153" i="1"/>
  <c r="G153" i="1"/>
  <c r="H154" i="1"/>
  <c r="G154" i="1"/>
  <c r="H155" i="1"/>
  <c r="G155" i="1"/>
  <c r="H156" i="1"/>
  <c r="G156" i="1"/>
  <c r="H157" i="1"/>
  <c r="G157" i="1"/>
  <c r="H158" i="1"/>
  <c r="G158"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8" i="1"/>
  <c r="G288" i="1"/>
  <c r="H289" i="1"/>
  <c r="G289" i="1"/>
  <c r="H290" i="1"/>
  <c r="G290" i="1"/>
  <c r="H291" i="1"/>
  <c r="G291" i="1"/>
  <c r="H292" i="1"/>
  <c r="G292" i="1"/>
  <c r="H295" i="1"/>
  <c r="G295" i="1"/>
  <c r="H296" i="1"/>
  <c r="G296" i="1"/>
  <c r="H297" i="1"/>
  <c r="G297"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6" i="1"/>
  <c r="G346" i="1"/>
  <c r="H347" i="1"/>
  <c r="G347" i="1"/>
  <c r="H348" i="1"/>
  <c r="G348" i="1"/>
  <c r="H349" i="1"/>
  <c r="G349" i="1"/>
  <c r="H350" i="1"/>
  <c r="G350" i="1"/>
  <c r="H351" i="1"/>
  <c r="G351" i="1"/>
  <c r="H352" i="1"/>
  <c r="G352" i="1"/>
  <c r="H353" i="1"/>
  <c r="G353" i="1"/>
  <c r="H354" i="1"/>
  <c r="G354" i="1"/>
  <c r="H355" i="1"/>
  <c r="G355" i="1"/>
  <c r="H356" i="1"/>
  <c r="G356" i="1"/>
  <c r="H357" i="1"/>
  <c r="G357"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8" i="1"/>
  <c r="G1438" i="1"/>
  <c r="J1439" i="1"/>
  <c r="H1439" i="1"/>
  <c r="G1439" i="1"/>
  <c r="I1439" i="1" s="1"/>
  <c r="J1440" i="1"/>
  <c r="H1440" i="1"/>
  <c r="G1440" i="1"/>
  <c r="I1440" i="1" s="1"/>
  <c r="J1441" i="1"/>
  <c r="H1441" i="1"/>
  <c r="G1441" i="1"/>
  <c r="I1441" i="1" s="1"/>
  <c r="J1442" i="1"/>
  <c r="H1442" i="1"/>
  <c r="G1442" i="1"/>
  <c r="J1443" i="1"/>
  <c r="H1443" i="1"/>
  <c r="G1443" i="1"/>
  <c r="J1444" i="1"/>
  <c r="H1444" i="1"/>
  <c r="G1444" i="1"/>
  <c r="I1444" i="1" s="1"/>
  <c r="J1445" i="1"/>
  <c r="H1445" i="1"/>
  <c r="G1445" i="1"/>
  <c r="J1446" i="1"/>
  <c r="H1446" i="1"/>
  <c r="G1446" i="1"/>
  <c r="I1446" i="1" s="1"/>
  <c r="J1447" i="1"/>
  <c r="H1447" i="1"/>
  <c r="G1447" i="1"/>
  <c r="I1447" i="1" s="1"/>
  <c r="J1448" i="1"/>
  <c r="H1448" i="1"/>
  <c r="G1448" i="1"/>
  <c r="I1448" i="1" s="1"/>
  <c r="J1449" i="1"/>
  <c r="H1449" i="1"/>
  <c r="G1449" i="1"/>
  <c r="I1449" i="1" s="1"/>
  <c r="J1450" i="1"/>
  <c r="H1450" i="1"/>
  <c r="G1450" i="1"/>
  <c r="J1451" i="1"/>
  <c r="H1451" i="1"/>
  <c r="G1451" i="1"/>
  <c r="I1451" i="1" s="1"/>
  <c r="J1452" i="1"/>
  <c r="H1452" i="1"/>
  <c r="G1452" i="1"/>
  <c r="I1452" i="1" s="1"/>
  <c r="H1453" i="1"/>
  <c r="G1453" i="1"/>
  <c r="H1454" i="1"/>
  <c r="G1454" i="1"/>
  <c r="J1455" i="1"/>
  <c r="H1455" i="1"/>
  <c r="G1455" i="1"/>
  <c r="I1455" i="1" s="1"/>
  <c r="J1456" i="1"/>
  <c r="H1456" i="1"/>
  <c r="G1456" i="1"/>
  <c r="I1456" i="1" s="1"/>
  <c r="J1457" i="1"/>
  <c r="H1457" i="1"/>
  <c r="G1457" i="1"/>
  <c r="J1458" i="1"/>
  <c r="H1458" i="1"/>
  <c r="G1458" i="1"/>
  <c r="J1459" i="1"/>
  <c r="H1459" i="1"/>
  <c r="G1459" i="1"/>
  <c r="I1459" i="1" s="1"/>
  <c r="J1460" i="1"/>
  <c r="H1460" i="1"/>
  <c r="G1460" i="1"/>
  <c r="I1460" i="1" s="1"/>
  <c r="H1461" i="1"/>
  <c r="G1461" i="1"/>
  <c r="J1462" i="1"/>
  <c r="H1462" i="1"/>
  <c r="G1462" i="1"/>
  <c r="J1463" i="1"/>
  <c r="H1463" i="1"/>
  <c r="G1463" i="1"/>
  <c r="I1463" i="1" s="1"/>
  <c r="J1464" i="1"/>
  <c r="H1464" i="1"/>
  <c r="G1464" i="1"/>
  <c r="I1464" i="1" s="1"/>
  <c r="J1465" i="1"/>
  <c r="H1465" i="1"/>
  <c r="G1465" i="1"/>
  <c r="I1465" i="1" s="1"/>
  <c r="J1466" i="1"/>
  <c r="H1466" i="1"/>
  <c r="G1466" i="1"/>
  <c r="J1467" i="1"/>
  <c r="H1467" i="1"/>
  <c r="G1467" i="1"/>
  <c r="I1467" i="1" s="1"/>
  <c r="J1468" i="1"/>
  <c r="H1468" i="1"/>
  <c r="G1468" i="1"/>
  <c r="H1470" i="1"/>
  <c r="G1470" i="1"/>
  <c r="J1471" i="1"/>
  <c r="H1471" i="1"/>
  <c r="G1471" i="1"/>
  <c r="I1471" i="1" s="1"/>
  <c r="J1472" i="1"/>
  <c r="H1472" i="1"/>
  <c r="G1472" i="1"/>
  <c r="J1473" i="1"/>
  <c r="H1473" i="1"/>
  <c r="G1473" i="1"/>
  <c r="I1473" i="1" s="1"/>
  <c r="J1474" i="1"/>
  <c r="H1474" i="1"/>
  <c r="G1474" i="1"/>
  <c r="I1474" i="1" s="1"/>
  <c r="H1475" i="1"/>
  <c r="G1475" i="1"/>
  <c r="J1476" i="1"/>
  <c r="H1476" i="1"/>
  <c r="G1476" i="1"/>
  <c r="I1476" i="1" s="1"/>
  <c r="J1477" i="1"/>
  <c r="H1477" i="1"/>
  <c r="G1477" i="1"/>
  <c r="I1477" i="1" s="1"/>
  <c r="J1478" i="1"/>
  <c r="H1478" i="1"/>
  <c r="G1478" i="1"/>
  <c r="I1478" i="1" s="1"/>
  <c r="J1479"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9" i="1"/>
  <c r="G1519" i="1"/>
  <c r="H1520" i="1"/>
  <c r="G1520" i="1"/>
  <c r="H1521" i="1"/>
  <c r="G1521" i="1"/>
  <c r="H1522" i="1"/>
  <c r="G1522" i="1"/>
  <c r="H1523" i="1"/>
  <c r="G1523"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7" i="1"/>
  <c r="G1537" i="1"/>
  <c r="H1538" i="1"/>
  <c r="G1538" i="1"/>
  <c r="H1539" i="1"/>
  <c r="G1539" i="1"/>
  <c r="H1540" i="1"/>
  <c r="G1540" i="1"/>
  <c r="H1541" i="1"/>
  <c r="G1541" i="1"/>
  <c r="H1542" i="1"/>
  <c r="G1542" i="1"/>
  <c r="H1543" i="1"/>
  <c r="G1543" i="1"/>
  <c r="H1544" i="1"/>
  <c r="G1544" i="1"/>
  <c r="H1545" i="1"/>
  <c r="G1545" i="1"/>
  <c r="H1546" i="1"/>
  <c r="G1546" i="1"/>
  <c r="H1547" i="1"/>
  <c r="G1547" i="1"/>
  <c r="H1548" i="1"/>
  <c r="G1548" i="1"/>
  <c r="H1549" i="1"/>
  <c r="G1549" i="1"/>
  <c r="H1550" i="1"/>
  <c r="G1550" i="1"/>
  <c r="H1551" i="1"/>
  <c r="G1551" i="1"/>
  <c r="H1552" i="1"/>
  <c r="G1552" i="1"/>
  <c r="H1553" i="1"/>
  <c r="G1553" i="1"/>
  <c r="H1554" i="1"/>
  <c r="G1554" i="1"/>
  <c r="H1555" i="1"/>
  <c r="G1555" i="1"/>
  <c r="H1556" i="1"/>
  <c r="G1556" i="1"/>
  <c r="H1557" i="1"/>
  <c r="G1557" i="1"/>
  <c r="H1558" i="1"/>
  <c r="G1558" i="1"/>
  <c r="H1559" i="1"/>
  <c r="G1559" i="1"/>
  <c r="H1560" i="1"/>
  <c r="G1560" i="1"/>
  <c r="H1561" i="1"/>
  <c r="G1561" i="1"/>
  <c r="H1562" i="1"/>
  <c r="G1562" i="1"/>
  <c r="H1563" i="1"/>
  <c r="G1563" i="1"/>
  <c r="H1564" i="1"/>
  <c r="G1564" i="1"/>
  <c r="H1565" i="1"/>
  <c r="G1565" i="1"/>
  <c r="H1566" i="1"/>
  <c r="G1566" i="1"/>
  <c r="H1567" i="1"/>
  <c r="G1567" i="1"/>
  <c r="H1568" i="1"/>
  <c r="G1568" i="1"/>
  <c r="H1569" i="1"/>
  <c r="G1569" i="1"/>
  <c r="H1570" i="1"/>
  <c r="G1570" i="1"/>
  <c r="H1571" i="1"/>
  <c r="G1571" i="1"/>
  <c r="H1572" i="1"/>
  <c r="G1572" i="1"/>
  <c r="H1573" i="1"/>
  <c r="G1573" i="1"/>
  <c r="H1574" i="1"/>
  <c r="G1574" i="1"/>
  <c r="H1575" i="1"/>
  <c r="G1575" i="1"/>
  <c r="H1576" i="1"/>
  <c r="G1576" i="1"/>
  <c r="H1577" i="1"/>
  <c r="G1577" i="1"/>
  <c r="H1578" i="1"/>
  <c r="G1578" i="1"/>
  <c r="H1579" i="1"/>
  <c r="G1579" i="1"/>
  <c r="H1580" i="1"/>
  <c r="G1580" i="1"/>
  <c r="D412" i="4"/>
  <c r="D289" i="4"/>
  <c r="F152" i="4"/>
  <c r="D407" i="4"/>
  <c r="D408" i="4"/>
  <c r="D643" i="4"/>
  <c r="F416" i="4"/>
  <c r="D644" i="4"/>
  <c r="F417" i="4"/>
  <c r="E644" i="4"/>
  <c r="D638" i="1" s="1"/>
  <c r="D635" i="4"/>
  <c r="F420" i="4"/>
  <c r="D636" i="4"/>
  <c r="F528" i="4"/>
  <c r="G143" i="9"/>
  <c r="E143" i="9" s="1"/>
  <c r="B143" i="9" s="1"/>
  <c r="F603" i="4"/>
  <c r="G278" i="9"/>
  <c r="G290" i="9"/>
  <c r="E290" i="9" s="1"/>
  <c r="B290" i="9" s="1"/>
  <c r="F88" i="5"/>
  <c r="G291" i="9"/>
  <c r="E291" i="9" s="1"/>
  <c r="B291" i="9" s="1"/>
  <c r="F149" i="5"/>
  <c r="G308" i="9"/>
  <c r="E308" i="9" s="1"/>
  <c r="B308" i="9" s="1"/>
  <c r="F177" i="5"/>
  <c r="G310" i="9"/>
  <c r="E310" i="9" s="1"/>
  <c r="B310" i="9" s="1"/>
  <c r="F190" i="5"/>
  <c r="G311" i="9"/>
  <c r="E311" i="9" s="1"/>
  <c r="B311" i="9" s="1"/>
  <c r="F206" i="5"/>
  <c r="D141" i="6"/>
  <c r="F5" i="6"/>
  <c r="D42" i="8"/>
  <c r="H19" i="9" s="1"/>
  <c r="E19" i="9" s="1"/>
  <c r="B19" i="9" s="1"/>
  <c r="G281" i="9"/>
  <c r="E281" i="9" s="1"/>
  <c r="B281"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G164" i="9"/>
  <c r="E164" i="9" s="1"/>
  <c r="B164" i="9" s="1"/>
  <c r="G163" i="9"/>
  <c r="E163" i="9" s="1"/>
  <c r="B163" i="9" s="1"/>
  <c r="G162" i="9"/>
  <c r="E162" i="9" s="1"/>
  <c r="B162" i="9" s="1"/>
  <c r="G161" i="9"/>
  <c r="E161" i="9" s="1"/>
  <c r="B161" i="9" s="1"/>
  <c r="I10" i="9"/>
  <c r="I1479" i="1" l="1"/>
  <c r="G1469" i="1"/>
  <c r="I1472" i="1"/>
  <c r="I1468" i="1"/>
  <c r="I1466" i="1"/>
  <c r="I1462" i="1"/>
  <c r="I1458" i="1"/>
  <c r="I1457" i="1"/>
  <c r="I1450" i="1"/>
  <c r="G1437" i="1"/>
  <c r="B316" i="9"/>
  <c r="I1443" i="1"/>
  <c r="I1442" i="1"/>
  <c r="D1436" i="1"/>
  <c r="I29" i="3"/>
  <c r="D1435" i="1"/>
  <c r="G1299" i="1"/>
  <c r="D43" i="8"/>
  <c r="I35" i="3" s="1"/>
  <c r="H1524" i="1"/>
  <c r="G1524" i="1"/>
  <c r="I23" i="3"/>
  <c r="D1214" i="1"/>
  <c r="E175" i="5"/>
  <c r="D1153" i="1"/>
  <c r="I22" i="3"/>
  <c r="E7" i="5"/>
  <c r="F7" i="5" s="1"/>
  <c r="D990" i="1"/>
  <c r="F213" i="9"/>
  <c r="B213" i="9" s="1"/>
  <c r="H587" i="1"/>
  <c r="H522" i="1"/>
  <c r="D523" i="1"/>
  <c r="H478" i="1"/>
  <c r="E420" i="4"/>
  <c r="E636" i="4" s="1"/>
  <c r="D630" i="1" s="1"/>
  <c r="D415" i="1"/>
  <c r="G415" i="1" s="1"/>
  <c r="H415" i="1"/>
  <c r="E350" i="4"/>
  <c r="D345" i="1" s="1"/>
  <c r="H345" i="1" s="1"/>
  <c r="D358" i="1"/>
  <c r="G358" i="1" s="1"/>
  <c r="E298" i="4"/>
  <c r="F298" i="4" s="1"/>
  <c r="D294" i="1"/>
  <c r="G294" i="1" s="1"/>
  <c r="F299" i="4"/>
  <c r="H259" i="1"/>
  <c r="E165" i="9"/>
  <c r="B165" i="9" s="1"/>
  <c r="F224" i="4"/>
  <c r="F215" i="4"/>
  <c r="H192" i="1"/>
  <c r="G102" i="1"/>
  <c r="F106" i="4"/>
  <c r="F82" i="4"/>
  <c r="F50" i="4"/>
  <c r="F263" i="4"/>
  <c r="F163" i="4"/>
  <c r="G159" i="1"/>
  <c r="H21" i="9"/>
  <c r="E21" i="9" s="1"/>
  <c r="B21" i="9" s="1"/>
  <c r="D148" i="1"/>
  <c r="E151" i="4"/>
  <c r="E6" i="4"/>
  <c r="D3" i="1"/>
  <c r="F7" i="4"/>
  <c r="I34" i="3"/>
  <c r="C1517" i="1"/>
  <c r="F141" i="6"/>
  <c r="H28" i="3"/>
  <c r="C1435" i="1"/>
  <c r="G318" i="9"/>
  <c r="E318" i="9" s="1"/>
  <c r="F636" i="4"/>
  <c r="C630" i="1"/>
  <c r="F635" i="4"/>
  <c r="C629" i="1"/>
  <c r="F644" i="4"/>
  <c r="C638" i="1"/>
  <c r="F643" i="4"/>
  <c r="C637" i="1"/>
  <c r="C403" i="1"/>
  <c r="F407" i="4"/>
  <c r="C402" i="1"/>
  <c r="D413" i="4"/>
  <c r="D291" i="4"/>
  <c r="C285" i="1"/>
  <c r="D290" i="4"/>
  <c r="D639" i="4"/>
  <c r="D414" i="4"/>
  <c r="C407" i="1"/>
  <c r="E6" i="5" l="1"/>
  <c r="D984" i="1" s="1"/>
  <c r="H1436" i="1"/>
  <c r="G1436" i="1"/>
  <c r="G314" i="9"/>
  <c r="E314" i="9" s="1"/>
  <c r="B314" i="9" s="1"/>
  <c r="G313" i="9"/>
  <c r="E313" i="9" s="1"/>
  <c r="K1451" i="9"/>
  <c r="C1518" i="1"/>
  <c r="G1518" i="1" s="1"/>
  <c r="G1214" i="1"/>
  <c r="H1214" i="1"/>
  <c r="D1152" i="1"/>
  <c r="F175" i="5"/>
  <c r="H1153" i="1"/>
  <c r="G1153" i="1"/>
  <c r="D985" i="1"/>
  <c r="G985" i="1" s="1"/>
  <c r="I20" i="3"/>
  <c r="G990" i="1"/>
  <c r="H990" i="1"/>
  <c r="H278" i="9"/>
  <c r="E278" i="9" s="1"/>
  <c r="G285" i="9"/>
  <c r="E285" i="9" s="1"/>
  <c r="B285" i="9" s="1"/>
  <c r="G523" i="1"/>
  <c r="H523" i="1"/>
  <c r="D414" i="1"/>
  <c r="H414" i="1" s="1"/>
  <c r="E635" i="4"/>
  <c r="D629" i="1" s="1"/>
  <c r="H629" i="1" s="1"/>
  <c r="G345" i="1"/>
  <c r="H358" i="1"/>
  <c r="F350" i="4"/>
  <c r="E407" i="4"/>
  <c r="D402" i="1" s="1"/>
  <c r="G402" i="1" s="1"/>
  <c r="D293" i="1"/>
  <c r="G293" i="1" s="1"/>
  <c r="E408" i="4"/>
  <c r="D403" i="1" s="1"/>
  <c r="H403" i="1" s="1"/>
  <c r="H294" i="1"/>
  <c r="E289" i="4"/>
  <c r="E290" i="4" s="1"/>
  <c r="D286" i="1" s="1"/>
  <c r="D147" i="1"/>
  <c r="I17" i="3"/>
  <c r="F151" i="4"/>
  <c r="H148" i="1"/>
  <c r="G148" i="1"/>
  <c r="G3" i="1"/>
  <c r="H3" i="1"/>
  <c r="I16" i="3"/>
  <c r="D2" i="1"/>
  <c r="F6" i="4"/>
  <c r="E412" i="4"/>
  <c r="C409" i="1"/>
  <c r="C633" i="1"/>
  <c r="C286" i="1"/>
  <c r="F291" i="4"/>
  <c r="C287" i="1"/>
  <c r="D640" i="4"/>
  <c r="D415" i="4"/>
  <c r="C408" i="1"/>
  <c r="H637" i="1"/>
  <c r="G637" i="1"/>
  <c r="H638" i="1"/>
  <c r="G638" i="1"/>
  <c r="H630" i="1"/>
  <c r="G630" i="1"/>
  <c r="B318" i="9"/>
  <c r="E317" i="9"/>
  <c r="H1435" i="1"/>
  <c r="G1435" i="1"/>
  <c r="H9" i="3"/>
  <c r="H1517" i="1"/>
  <c r="G1517" i="1"/>
  <c r="H985" i="1" l="1"/>
  <c r="F6" i="5"/>
  <c r="H1518" i="1"/>
  <c r="E312" i="9"/>
  <c r="B313" i="9"/>
  <c r="H11" i="3"/>
  <c r="I11" i="3" s="1"/>
  <c r="H1152" i="1"/>
  <c r="G1152" i="1"/>
  <c r="H8" i="3"/>
  <c r="H984" i="1"/>
  <c r="G984" i="1"/>
  <c r="E277" i="9"/>
  <c r="B278" i="9"/>
  <c r="G414" i="1"/>
  <c r="G629" i="1"/>
  <c r="H402" i="1"/>
  <c r="H293" i="1"/>
  <c r="G403" i="1"/>
  <c r="F408" i="4"/>
  <c r="G147" i="1"/>
  <c r="H147" i="1"/>
  <c r="D285" i="1"/>
  <c r="E413" i="4"/>
  <c r="E414" i="4" s="1"/>
  <c r="F289" i="4"/>
  <c r="E291" i="4"/>
  <c r="D287" i="1" s="1"/>
  <c r="H287" i="1" s="1"/>
  <c r="F290" i="4"/>
  <c r="H2" i="1"/>
  <c r="G2" i="1"/>
  <c r="E639" i="4"/>
  <c r="F412" i="4"/>
  <c r="D407" i="1"/>
  <c r="K3" i="9"/>
  <c r="I9" i="3"/>
  <c r="F415" i="4"/>
  <c r="C410" i="1"/>
  <c r="D642" i="4"/>
  <c r="C634" i="1"/>
  <c r="D641" i="4"/>
  <c r="H286" i="1"/>
  <c r="G286" i="1"/>
  <c r="N3" i="9" l="1"/>
  <c r="I8" i="3"/>
  <c r="M3" i="9"/>
  <c r="G287" i="1"/>
  <c r="D408" i="1"/>
  <c r="E640" i="4"/>
  <c r="E641" i="4" s="1"/>
  <c r="F413" i="4"/>
  <c r="E415" i="4"/>
  <c r="D410" i="1" s="1"/>
  <c r="H410" i="1" s="1"/>
  <c r="G285" i="1"/>
  <c r="H285" i="1"/>
  <c r="H407" i="1"/>
  <c r="G407" i="1"/>
  <c r="D633" i="1"/>
  <c r="F639" i="4"/>
  <c r="D409" i="1"/>
  <c r="F414" i="4"/>
  <c r="D645" i="4"/>
  <c r="C635" i="1"/>
  <c r="D646" i="4"/>
  <c r="F642" i="4"/>
  <c r="C636" i="1"/>
  <c r="E642" i="4" l="1"/>
  <c r="D636" i="1" s="1"/>
  <c r="H408" i="1"/>
  <c r="G408" i="1"/>
  <c r="G410" i="1"/>
  <c r="D634" i="1"/>
  <c r="F640" i="4"/>
  <c r="H409" i="1"/>
  <c r="G409" i="1"/>
  <c r="H633" i="1"/>
  <c r="G633" i="1"/>
  <c r="D635" i="1"/>
  <c r="G635" i="1" s="1"/>
  <c r="F641" i="4"/>
  <c r="F646" i="4"/>
  <c r="H19" i="3"/>
  <c r="C640" i="1"/>
  <c r="H18" i="3"/>
  <c r="C639" i="1"/>
  <c r="E645" i="4" l="1"/>
  <c r="D639" i="1" s="1"/>
  <c r="G639" i="1" s="1"/>
  <c r="E646" i="4"/>
  <c r="I19" i="3" s="1"/>
  <c r="G636" i="1"/>
  <c r="H636" i="1"/>
  <c r="G634" i="1"/>
  <c r="H634" i="1"/>
  <c r="H635" i="1"/>
  <c r="F645" i="4" l="1"/>
  <c r="G276" i="9"/>
  <c r="E276" i="9" s="1"/>
  <c r="B276" i="9" s="1"/>
  <c r="I18" i="3"/>
  <c r="H639" i="1"/>
  <c r="D640" i="1"/>
  <c r="H640" i="1" s="1"/>
  <c r="G640" i="1" l="1"/>
  <c r="H7" i="3"/>
  <c r="J3" i="9" s="1"/>
  <c r="L272" i="9" s="1"/>
  <c r="J5" i="9" l="1"/>
  <c r="K6" i="9"/>
  <c r="I8" i="9"/>
  <c r="J9" i="9"/>
  <c r="I11" i="9"/>
  <c r="J12" i="9"/>
  <c r="K13" i="9"/>
  <c r="M15" i="9"/>
  <c r="M16" i="9"/>
  <c r="J17" i="9"/>
  <c r="M272" i="9"/>
  <c r="F272" i="9" s="1"/>
  <c r="F20" i="9" s="1"/>
  <c r="K5" i="9"/>
  <c r="I7" i="9"/>
  <c r="J8" i="9"/>
  <c r="K9" i="9"/>
  <c r="J11" i="9"/>
  <c r="K12" i="9"/>
  <c r="G15" i="9"/>
  <c r="G16" i="9"/>
  <c r="G17" i="9"/>
  <c r="G18" i="9"/>
  <c r="G274" i="9"/>
  <c r="I6" i="9"/>
  <c r="J7" i="9"/>
  <c r="K8" i="9"/>
  <c r="J10" i="9"/>
  <c r="K11" i="9"/>
  <c r="I13" i="9"/>
  <c r="H15" i="9"/>
  <c r="H16" i="9"/>
  <c r="H17" i="9"/>
  <c r="H18" i="9"/>
  <c r="H274" i="9"/>
  <c r="I5" i="9"/>
  <c r="J6" i="9"/>
  <c r="K7" i="9"/>
  <c r="I9" i="9"/>
  <c r="K10" i="9"/>
  <c r="I12" i="9"/>
  <c r="J13" i="9"/>
  <c r="L15" i="9"/>
  <c r="L16" i="9"/>
  <c r="I17" i="9"/>
  <c r="E16" i="9" l="1"/>
  <c r="F15" i="9"/>
  <c r="E10" i="9"/>
  <c r="B10" i="9" s="1"/>
  <c r="E9" i="9"/>
  <c r="B9" i="9" s="1"/>
  <c r="E15" i="9"/>
  <c r="E18" i="9"/>
  <c r="B18" i="9" s="1"/>
  <c r="E7" i="9"/>
  <c r="B7" i="9" s="1"/>
  <c r="F16" i="9"/>
  <c r="E5" i="9"/>
  <c r="B5" i="9" s="1"/>
  <c r="E12" i="9"/>
  <c r="B12" i="9" s="1"/>
  <c r="E17" i="9"/>
  <c r="B17" i="9" s="1"/>
  <c r="E11" i="9"/>
  <c r="B11" i="9" s="1"/>
  <c r="E6" i="9"/>
  <c r="B6" i="9" s="1"/>
  <c r="E13" i="9"/>
  <c r="B13" i="9" s="1"/>
  <c r="E8" i="9"/>
  <c r="B8" i="9" s="1"/>
  <c r="E274" i="9"/>
  <c r="B274" i="9" s="1"/>
  <c r="B272" i="9"/>
  <c r="B16" i="9" l="1"/>
  <c r="E20" i="9"/>
  <c r="I7" i="3" s="1"/>
  <c r="B15" i="9"/>
  <c r="F14" i="9"/>
  <c r="F3" i="9" s="1"/>
  <c r="E14"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<sst xmlns="http://schemas.openxmlformats.org/spreadsheetml/2006/main" count="4374" uniqueCount="3427">
  <si>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</si>
  <si>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</si>
  <si>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</si>
  <si>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</si>
  <si>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</si>
  <si>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</si>
  <si>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</si>
  <si>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</si>
  <si>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</si>
  <si>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</si>
  <si>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</si>
  <si>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</si>
  <si>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</si>
  <si>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</si>
  <si>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</si>
  <si>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</si>
  <si>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</si>
  <si>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</si>
  <si>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</si>
  <si>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</si>
  <si>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</si>
  <si>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</si>
  <si>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</si>
  <si>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</si>
  <si>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</si>
  <si>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</si>
  <si>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</si>
  <si>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</si>
  <si>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</si>
  <si>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</si>
  <si>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</si>
  <si>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HRVACE</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</si>
  <si>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</si>
  <si>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</si>
  <si>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</si>
  <si>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</si>
  <si>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</si>
  <si>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</si>
  <si>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</si>
  <si>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</si>
  <si>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</si>
  <si>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</si>
  <si>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</si>
  <si>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</si>
  <si>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</si>
  <si>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</si>
  <si>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</si>
  <si>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</si>
  <si>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</si>
  <si>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30584 - OPĆINA HRVACE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</si>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</sst>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2844286.3999999994</v>
      </c>
      <c r="D2" s="6">
        <f>'PR-RAS'!E6</f>
        <v>2983068.44</v>
      </c>
      <c r="E2" s="6">
        <v>0</v>
      </c>
      <c r="F2" s="6">
        <v>0</v>
      </c>
      <c r="G2" s="7">
        <f t="shared" ref="G2:G264" si="0">(B2/1000)*(C2*1+D2*2)</f>
        <v>8810.4232799999991</v>
      </c>
      <c r="H2" s="7">
        <f t="shared" ref="H2:H264" si="1">ABS(C2-ROUND(C2,0))+ABS(D2-ROUND(D2,0))</f>
        <v>0.8399999993853271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748268.80999999994</v>
      </c>
      <c r="D3" s="1">
        <f>'PR-RAS'!E7</f>
        <v>1023556.56</v>
      </c>
      <c r="E3" s="1">
        <v>0</v>
      </c>
      <c r="F3" s="1">
        <v>0</v>
      </c>
      <c r="G3" s="2">
        <f t="shared" si="0"/>
        <v>5590.76386</v>
      </c>
      <c r="H3" s="2">
        <f t="shared" si="1"/>
        <v>0.63000000000465661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730759.58</v>
      </c>
      <c r="D4" s="1">
        <f>'PR-RAS'!E8</f>
        <v>998258.29</v>
      </c>
      <c r="E4" s="1">
        <v>0</v>
      </c>
      <c r="F4" s="1">
        <v>0</v>
      </c>
      <c r="G4" s="2">
        <f t="shared" si="0"/>
        <v>8181.828480000001</v>
      </c>
      <c r="H4" s="2">
        <f t="shared" si="1"/>
        <v>0.71000000007916242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730759.58</v>
      </c>
      <c r="D5" s="1">
        <f>'PR-RAS'!E9</f>
        <v>998258.29</v>
      </c>
      <c r="E5" s="1">
        <v>0</v>
      </c>
      <c r="F5" s="1">
        <v>0</v>
      </c>
      <c r="G5" s="2">
        <f t="shared" si="0"/>
        <v>10909.104640000001</v>
      </c>
      <c r="H5" s="2">
        <f t="shared" si="1"/>
        <v>0.71000000007916242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13135.88</v>
      </c>
      <c r="D19" s="1">
        <f>'PR-RAS'!E23</f>
        <v>21824.66</v>
      </c>
      <c r="E19" s="1">
        <v>0</v>
      </c>
      <c r="F19" s="1">
        <v>0</v>
      </c>
      <c r="G19" s="2">
        <f t="shared" si="0"/>
        <v>1022.1335999999999</v>
      </c>
      <c r="H19" s="2">
        <f t="shared" si="1"/>
        <v>0.46000000000094587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13135.88</v>
      </c>
      <c r="D23" s="1">
        <f>'PR-RAS'!E27</f>
        <v>21824.66</v>
      </c>
      <c r="E23" s="1">
        <v>0</v>
      </c>
      <c r="F23" s="1">
        <v>0</v>
      </c>
      <c r="G23" s="2">
        <f t="shared" si="0"/>
        <v>1249.2743999999998</v>
      </c>
      <c r="H23" s="2">
        <f t="shared" si="1"/>
        <v>0.46000000000094587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4373.3499999999995</v>
      </c>
      <c r="D25" s="1">
        <f>'PR-RAS'!E29</f>
        <v>3471.95</v>
      </c>
      <c r="E25" s="1">
        <v>0</v>
      </c>
      <c r="F25" s="1">
        <v>0</v>
      </c>
      <c r="G25" s="2">
        <f t="shared" si="0"/>
        <v>271.61400000000003</v>
      </c>
      <c r="H25" s="2">
        <f t="shared" si="1"/>
        <v>0.3999999999996362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4351.1499999999996</v>
      </c>
      <c r="D27" s="1">
        <f>'PR-RAS'!E31</f>
        <v>3333.35</v>
      </c>
      <c r="E27" s="1">
        <v>0</v>
      </c>
      <c r="F27" s="1">
        <v>0</v>
      </c>
      <c r="G27" s="2">
        <f t="shared" si="0"/>
        <v>286.46409999999997</v>
      </c>
      <c r="H27" s="2">
        <f t="shared" si="1"/>
        <v>0.49999999999954525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22.2</v>
      </c>
      <c r="D29" s="1">
        <f>'PR-RAS'!E33</f>
        <v>138.6</v>
      </c>
      <c r="E29" s="1">
        <v>0</v>
      </c>
      <c r="F29" s="1">
        <v>0</v>
      </c>
      <c r="G29" s="2">
        <f t="shared" si="0"/>
        <v>8.3831999999999987</v>
      </c>
      <c r="H29" s="2">
        <f t="shared" si="1"/>
        <v>0.60000000000000497</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1.66</v>
      </c>
      <c r="E36" s="1">
        <v>0</v>
      </c>
      <c r="F36" s="1">
        <v>0</v>
      </c>
      <c r="G36" s="2">
        <f t="shared" si="0"/>
        <v>0.11620000000000001</v>
      </c>
      <c r="H36" s="2">
        <f t="shared" si="1"/>
        <v>0.34000000000000008</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1.66</v>
      </c>
      <c r="E39" s="1">
        <v>0</v>
      </c>
      <c r="F39" s="1">
        <v>0</v>
      </c>
      <c r="G39" s="2">
        <f t="shared" si="0"/>
        <v>0.12615999999999999</v>
      </c>
      <c r="H39" s="2">
        <f t="shared" si="1"/>
        <v>0.34000000000000008</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1496044.28</v>
      </c>
      <c r="D46" s="1">
        <f>'PR-RAS'!E50</f>
        <v>1481286.2599999998</v>
      </c>
      <c r="E46" s="1">
        <v>0</v>
      </c>
      <c r="F46" s="1">
        <v>0</v>
      </c>
      <c r="G46" s="2">
        <f t="shared" si="0"/>
        <v>200637.75599999999</v>
      </c>
      <c r="H46" s="2">
        <f t="shared" si="1"/>
        <v>0.53999999980442226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807305.67999999993</v>
      </c>
      <c r="D55" s="1">
        <f>'PR-RAS'!E59</f>
        <v>949102.7</v>
      </c>
      <c r="E55" s="1">
        <v>0</v>
      </c>
      <c r="F55" s="1">
        <v>0</v>
      </c>
      <c r="G55" s="2">
        <f t="shared" si="0"/>
        <v>146097.59831999999</v>
      </c>
      <c r="H55" s="2">
        <f t="shared" si="1"/>
        <v>0.62000000011175871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539493.75</v>
      </c>
      <c r="D56" s="1">
        <f>'PR-RAS'!E60</f>
        <v>640148.49</v>
      </c>
      <c r="E56" s="1">
        <v>0</v>
      </c>
      <c r="F56" s="1">
        <v>0</v>
      </c>
      <c r="G56" s="2">
        <f t="shared" si="0"/>
        <v>100088.49015</v>
      </c>
      <c r="H56" s="2">
        <f t="shared" si="1"/>
        <v>0.73999999999068677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267811.93</v>
      </c>
      <c r="D57" s="1">
        <f>'PR-RAS'!E61</f>
        <v>308954.21000000002</v>
      </c>
      <c r="E57" s="1">
        <v>0</v>
      </c>
      <c r="F57" s="1">
        <v>0</v>
      </c>
      <c r="G57" s="2">
        <f t="shared" si="0"/>
        <v>49600.339600000007</v>
      </c>
      <c r="H57" s="2">
        <f t="shared" si="1"/>
        <v>0.28000000002793968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181850.14</v>
      </c>
      <c r="E58" s="1">
        <v>0</v>
      </c>
      <c r="F58" s="1">
        <v>0</v>
      </c>
      <c r="G58" s="2">
        <f t="shared" si="0"/>
        <v>20730.915960000002</v>
      </c>
      <c r="H58" s="2">
        <f t="shared" si="1"/>
        <v>0.14000000001396984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181850.14</v>
      </c>
      <c r="E59" s="1">
        <v>0</v>
      </c>
      <c r="F59" s="1">
        <v>0</v>
      </c>
      <c r="G59" s="2">
        <f t="shared" si="0"/>
        <v>21094.616240000003</v>
      </c>
      <c r="H59" s="2">
        <f t="shared" si="1"/>
        <v>0.14000000001396984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42309</v>
      </c>
      <c r="D64" s="1">
        <f>'PR-RAS'!E68</f>
        <v>0</v>
      </c>
      <c r="E64" s="1">
        <v>0</v>
      </c>
      <c r="F64" s="1">
        <v>0</v>
      </c>
      <c r="G64" s="2">
        <f t="shared" si="0"/>
        <v>2665.4670000000001</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42309</v>
      </c>
      <c r="D65" s="1">
        <f>'PR-RAS'!E69</f>
        <v>0</v>
      </c>
      <c r="E65" s="1">
        <v>0</v>
      </c>
      <c r="F65" s="1">
        <v>0</v>
      </c>
      <c r="G65" s="2">
        <f t="shared" si="0"/>
        <v>2707.7759999999998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646429.60000000009</v>
      </c>
      <c r="D70" s="1">
        <f>'PR-RAS'!E74</f>
        <v>350333.42</v>
      </c>
      <c r="E70" s="1">
        <v>0</v>
      </c>
      <c r="F70" s="1">
        <v>0</v>
      </c>
      <c r="G70" s="2">
        <f t="shared" si="0"/>
        <v>92949.65436</v>
      </c>
      <c r="H70" s="2">
        <f t="shared" si="1"/>
        <v>0.8199999998905696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117101.57</v>
      </c>
      <c r="D71" s="1">
        <f>'PR-RAS'!E75</f>
        <v>269194.88</v>
      </c>
      <c r="E71" s="1">
        <v>0</v>
      </c>
      <c r="F71" s="1">
        <v>0</v>
      </c>
      <c r="G71" s="2">
        <f t="shared" si="0"/>
        <v>45884.393100000008</v>
      </c>
      <c r="H71" s="2">
        <f t="shared" si="1"/>
        <v>0.54999999998835847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529328.03</v>
      </c>
      <c r="D72" s="1">
        <f>'PR-RAS'!E76</f>
        <v>81138.539999999994</v>
      </c>
      <c r="E72" s="1">
        <v>0</v>
      </c>
      <c r="F72" s="1">
        <v>0</v>
      </c>
      <c r="G72" s="2">
        <f t="shared" si="0"/>
        <v>49103.962809999997</v>
      </c>
      <c r="H72" s="2">
        <f t="shared" si="1"/>
        <v>0.49000000003434252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424601.01</v>
      </c>
      <c r="D78" s="1">
        <f>'PR-RAS'!E82</f>
        <v>309626.37</v>
      </c>
      <c r="E78" s="1">
        <v>0</v>
      </c>
      <c r="F78" s="1">
        <v>0</v>
      </c>
      <c r="G78" s="2">
        <f t="shared" si="0"/>
        <v>80376.738750000004</v>
      </c>
      <c r="H78" s="2">
        <f t="shared" si="1"/>
        <v>0.38000000000465661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18.439999999999998</v>
      </c>
      <c r="D79" s="1">
        <f>'PR-RAS'!E83</f>
        <v>141.27000000000001</v>
      </c>
      <c r="E79" s="1">
        <v>0</v>
      </c>
      <c r="F79" s="1">
        <v>0</v>
      </c>
      <c r="G79" s="2">
        <f t="shared" si="0"/>
        <v>23.47644</v>
      </c>
      <c r="H79" s="2">
        <f t="shared" si="1"/>
        <v>0.71000000000000796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16.47</v>
      </c>
      <c r="D81" s="1">
        <f>'PR-RAS'!E85</f>
        <v>139.27000000000001</v>
      </c>
      <c r="E81" s="1">
        <v>0</v>
      </c>
      <c r="F81" s="1">
        <v>0</v>
      </c>
      <c r="G81" s="2">
        <f t="shared" si="0"/>
        <v>23.6008</v>
      </c>
      <c r="H81" s="2">
        <f t="shared" si="1"/>
        <v>0.74000000000000909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1.97</v>
      </c>
      <c r="D82" s="1">
        <f>'PR-RAS'!E86</f>
        <v>2</v>
      </c>
      <c r="E82" s="1">
        <v>0</v>
      </c>
      <c r="F82" s="1">
        <v>0</v>
      </c>
      <c r="G82" s="2">
        <f t="shared" si="0"/>
        <v>0.48357</v>
      </c>
      <c r="H82" s="2">
        <f t="shared" si="1"/>
        <v>3.0000000000000027E-2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424582.57</v>
      </c>
      <c r="D87" s="1">
        <f>'PR-RAS'!E91</f>
        <v>309485.09999999998</v>
      </c>
      <c r="E87" s="1">
        <v>0</v>
      </c>
      <c r="F87" s="1">
        <v>0</v>
      </c>
      <c r="G87" s="2">
        <f t="shared" si="0"/>
        <v>89745.538219999988</v>
      </c>
      <c r="H87" s="2">
        <f t="shared" si="1"/>
        <v>0.52999999996973202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9140.35</v>
      </c>
      <c r="D89" s="1">
        <f>'PR-RAS'!E93</f>
        <v>5439.59</v>
      </c>
      <c r="E89" s="1">
        <v>0</v>
      </c>
      <c r="F89" s="1">
        <v>0</v>
      </c>
      <c r="G89" s="2">
        <f t="shared" si="0"/>
        <v>1761.7186399999998</v>
      </c>
      <c r="H89" s="2">
        <f t="shared" si="1"/>
        <v>0.76000000000021828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414791.89</v>
      </c>
      <c r="D90" s="1">
        <f>'PR-RAS'!E94</f>
        <v>303397.96999999997</v>
      </c>
      <c r="E90" s="1">
        <v>0</v>
      </c>
      <c r="F90" s="1">
        <v>0</v>
      </c>
      <c r="G90" s="2">
        <f t="shared" si="0"/>
        <v>90921.316869999995</v>
      </c>
      <c r="H90" s="2">
        <f t="shared" si="1"/>
        <v>0.14000000001396984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650.33000000000004</v>
      </c>
      <c r="D93" s="1">
        <f>'PR-RAS'!E97</f>
        <v>647.54</v>
      </c>
      <c r="E93" s="1">
        <v>0</v>
      </c>
      <c r="F93" s="1">
        <v>0</v>
      </c>
      <c r="G93" s="2">
        <f t="shared" si="0"/>
        <v>178.97771999999998</v>
      </c>
      <c r="H93" s="2">
        <f t="shared" si="1"/>
        <v>0.79000000000007731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175148.05</v>
      </c>
      <c r="D102" s="1">
        <f>'PR-RAS'!E106</f>
        <v>161931.18</v>
      </c>
      <c r="E102" s="1">
        <v>0</v>
      </c>
      <c r="F102" s="1">
        <v>0</v>
      </c>
      <c r="G102" s="2">
        <f t="shared" si="0"/>
        <v>50400.05141</v>
      </c>
      <c r="H102" s="2">
        <f t="shared" si="1"/>
        <v>0.22999999998137355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26.69</v>
      </c>
      <c r="D103" s="1">
        <f>'PR-RAS'!E107</f>
        <v>9.77</v>
      </c>
      <c r="E103" s="1">
        <v>0</v>
      </c>
      <c r="F103" s="1">
        <v>0</v>
      </c>
      <c r="G103" s="2">
        <f t="shared" si="0"/>
        <v>4.7154600000000002</v>
      </c>
      <c r="H103" s="2">
        <f t="shared" si="1"/>
        <v>0.53999999999999915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26.69</v>
      </c>
      <c r="D105" s="1">
        <f>'PR-RAS'!E109</f>
        <v>9.77</v>
      </c>
      <c r="E105" s="1">
        <v>0</v>
      </c>
      <c r="F105" s="1">
        <v>0</v>
      </c>
      <c r="G105" s="2">
        <f t="shared" si="0"/>
        <v>4.8079200000000002</v>
      </c>
      <c r="H105" s="2">
        <f t="shared" si="1"/>
        <v>0.53999999999999915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58737.4</v>
      </c>
      <c r="D108" s="1">
        <f>'PR-RAS'!E112</f>
        <v>30121.11</v>
      </c>
      <c r="E108" s="1">
        <v>0</v>
      </c>
      <c r="F108" s="1">
        <v>0</v>
      </c>
      <c r="G108" s="2">
        <f t="shared" si="0"/>
        <v>12730.81934</v>
      </c>
      <c r="H108" s="2">
        <f t="shared" si="1"/>
        <v>0.51000000000203727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58737.4</v>
      </c>
      <c r="D110" s="1">
        <f>'PR-RAS'!E114</f>
        <v>30116.87</v>
      </c>
      <c r="E110" s="1">
        <v>0</v>
      </c>
      <c r="F110" s="1">
        <v>0</v>
      </c>
      <c r="G110" s="2">
        <f t="shared" si="0"/>
        <v>12967.85426</v>
      </c>
      <c r="H110" s="2">
        <f t="shared" si="1"/>
        <v>0.53000000000247383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4.2</v>
      </c>
      <c r="E111" s="1">
        <v>0</v>
      </c>
      <c r="F111" s="1">
        <v>0</v>
      </c>
      <c r="G111" s="2">
        <f t="shared" si="0"/>
        <v>0.92400000000000004</v>
      </c>
      <c r="H111" s="2">
        <f t="shared" si="1"/>
        <v>0.20000000000000018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0.04</v>
      </c>
      <c r="E113" s="1">
        <v>0</v>
      </c>
      <c r="F113" s="1">
        <v>0</v>
      </c>
      <c r="G113" s="2">
        <f t="shared" si="0"/>
        <v>8.9600000000000009E-3</v>
      </c>
      <c r="H113" s="2">
        <f t="shared" si="1"/>
        <v>0.04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116383.95999999999</v>
      </c>
      <c r="D116" s="1">
        <f>'PR-RAS'!E120</f>
        <v>131800.29999999999</v>
      </c>
      <c r="E116" s="1">
        <v>0</v>
      </c>
      <c r="F116" s="1">
        <v>0</v>
      </c>
      <c r="G116" s="2">
        <f t="shared" si="0"/>
        <v>43698.224399999992</v>
      </c>
      <c r="H116" s="2">
        <f t="shared" si="1"/>
        <v>0.33999999999650754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7451.73</v>
      </c>
      <c r="D117" s="1">
        <f>'PR-RAS'!E121</f>
        <v>2028.71</v>
      </c>
      <c r="E117" s="1">
        <v>0</v>
      </c>
      <c r="F117" s="1">
        <v>0</v>
      </c>
      <c r="G117" s="2">
        <f t="shared" si="0"/>
        <v>1335.0614</v>
      </c>
      <c r="H117" s="2">
        <f t="shared" si="1"/>
        <v>0.56000000000040018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108932.23</v>
      </c>
      <c r="D118" s="1">
        <f>'PR-RAS'!E122</f>
        <v>129771.59</v>
      </c>
      <c r="E118" s="1">
        <v>0</v>
      </c>
      <c r="F118" s="1">
        <v>0</v>
      </c>
      <c r="G118" s="2">
        <f t="shared" si="0"/>
        <v>43111.622969999997</v>
      </c>
      <c r="H118" s="2">
        <f t="shared" si="1"/>
        <v>0.63999999999941792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224.25</v>
      </c>
      <c r="D120" s="1">
        <f>'PR-RAS'!E124</f>
        <v>6668.07</v>
      </c>
      <c r="E120" s="1">
        <v>0</v>
      </c>
      <c r="F120" s="1">
        <v>0</v>
      </c>
      <c r="G120" s="2">
        <f t="shared" si="0"/>
        <v>1613.6864099999998</v>
      </c>
      <c r="H120" s="2">
        <f t="shared" si="1"/>
        <v>0.31999999999970896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224.25</v>
      </c>
      <c r="D121" s="1">
        <f>'PR-RAS'!E125</f>
        <v>6668.07</v>
      </c>
      <c r="E121" s="1">
        <v>0</v>
      </c>
      <c r="F121" s="1">
        <v>0</v>
      </c>
      <c r="G121" s="2">
        <f t="shared" si="0"/>
        <v>1627.2467999999999</v>
      </c>
      <c r="H121" s="2">
        <f t="shared" si="1"/>
        <v>0.31999999999970896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224.25</v>
      </c>
      <c r="D123" s="1">
        <f>'PR-RAS'!E127</f>
        <v>6668.07</v>
      </c>
      <c r="E123" s="1">
        <v>0</v>
      </c>
      <c r="F123" s="1">
        <v>0</v>
      </c>
      <c r="G123" s="2">
        <f t="shared" si="0"/>
        <v>1654.3675799999999</v>
      </c>
      <c r="H123" s="2">
        <f t="shared" si="1"/>
        <v>0.31999999999970896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1739126.46</v>
      </c>
      <c r="D147" s="1">
        <f>'PR-RAS'!E151</f>
        <v>2419382.2800000003</v>
      </c>
      <c r="E147" s="1">
        <v>0</v>
      </c>
      <c r="F147" s="1">
        <v>0</v>
      </c>
      <c r="G147" s="2">
        <f t="shared" si="0"/>
        <v>960372.08892000001</v>
      </c>
      <c r="H147" s="2">
        <f t="shared" si="1"/>
        <v>0.74000000022351742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330052.3</v>
      </c>
      <c r="D148" s="1">
        <f>'PR-RAS'!E152</f>
        <v>332581.28000000003</v>
      </c>
      <c r="E148" s="1">
        <v>0</v>
      </c>
      <c r="F148" s="1">
        <v>0</v>
      </c>
      <c r="G148" s="2">
        <f t="shared" si="0"/>
        <v>146296.58442</v>
      </c>
      <c r="H148" s="2">
        <f t="shared" si="1"/>
        <v>0.58000000001629815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268138.92</v>
      </c>
      <c r="D149" s="1">
        <f>'PR-RAS'!E153</f>
        <v>275025.51</v>
      </c>
      <c r="E149" s="1">
        <v>0</v>
      </c>
      <c r="F149" s="1">
        <v>0</v>
      </c>
      <c r="G149" s="2">
        <f t="shared" si="0"/>
        <v>121092.11111999999</v>
      </c>
      <c r="H149" s="2">
        <f t="shared" si="1"/>
        <v>0.57000000000698492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268138.92</v>
      </c>
      <c r="D150" s="1">
        <f>'PR-RAS'!E154</f>
        <v>275025.51</v>
      </c>
      <c r="E150" s="1">
        <v>0</v>
      </c>
      <c r="F150" s="1">
        <v>0</v>
      </c>
      <c r="G150" s="2">
        <f t="shared" si="0"/>
        <v>121910.30105999998</v>
      </c>
      <c r="H150" s="2">
        <f t="shared" si="1"/>
        <v>0.57000000000698492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17729.810000000001</v>
      </c>
      <c r="D154" s="1">
        <f>'PR-RAS'!E158</f>
        <v>8496.1299999999992</v>
      </c>
      <c r="E154" s="1">
        <v>0</v>
      </c>
      <c r="F154" s="1">
        <v>0</v>
      </c>
      <c r="G154" s="2">
        <f t="shared" si="0"/>
        <v>5312.4767099999999</v>
      </c>
      <c r="H154" s="2">
        <f t="shared" si="1"/>
        <v>0.31999999999788997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44183.57</v>
      </c>
      <c r="D155" s="1">
        <f>'PR-RAS'!E159</f>
        <v>49059.64</v>
      </c>
      <c r="E155" s="1">
        <v>0</v>
      </c>
      <c r="F155" s="1">
        <v>0</v>
      </c>
      <c r="G155" s="2">
        <f t="shared" si="0"/>
        <v>21914.638900000002</v>
      </c>
      <c r="H155" s="2">
        <f t="shared" si="1"/>
        <v>0.79000000000087311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44183.57</v>
      </c>
      <c r="D157" s="1">
        <f>'PR-RAS'!E161</f>
        <v>45491.59</v>
      </c>
      <c r="E157" s="1">
        <v>0</v>
      </c>
      <c r="F157" s="1">
        <v>0</v>
      </c>
      <c r="G157" s="2">
        <f t="shared" si="0"/>
        <v>21086.012999999999</v>
      </c>
      <c r="H157" s="2">
        <f t="shared" si="1"/>
        <v>0.8400000000037835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3568.05</v>
      </c>
      <c r="E158" s="1">
        <v>0</v>
      </c>
      <c r="F158" s="1">
        <v>0</v>
      </c>
      <c r="G158" s="2">
        <f t="shared" si="0"/>
        <v>1120.3677</v>
      </c>
      <c r="H158" s="2">
        <f t="shared" si="1"/>
        <v>5.0000000000181899E-2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611903.06999999995</v>
      </c>
      <c r="D159" s="1">
        <f>'PR-RAS'!E163</f>
        <v>738535.85000000009</v>
      </c>
      <c r="E159" s="1">
        <v>0</v>
      </c>
      <c r="F159" s="1">
        <v>0</v>
      </c>
      <c r="G159" s="2">
        <f t="shared" si="0"/>
        <v>330058.01366</v>
      </c>
      <c r="H159" s="2">
        <f t="shared" si="1"/>
        <v>0.219999999855645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16629.64</v>
      </c>
      <c r="D160" s="1">
        <f>'PR-RAS'!E164</f>
        <v>18865.739999999998</v>
      </c>
      <c r="E160" s="1">
        <v>0</v>
      </c>
      <c r="F160" s="1">
        <v>0</v>
      </c>
      <c r="G160" s="2">
        <f t="shared" si="0"/>
        <v>8643.4180799999995</v>
      </c>
      <c r="H160" s="2">
        <f t="shared" si="1"/>
        <v>0.62000000000261934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2147.71</v>
      </c>
      <c r="D161" s="1">
        <f>'PR-RAS'!E165</f>
        <v>2216.9</v>
      </c>
      <c r="E161" s="1">
        <v>0</v>
      </c>
      <c r="F161" s="1">
        <v>0</v>
      </c>
      <c r="G161" s="2">
        <f t="shared" si="0"/>
        <v>1053.0416</v>
      </c>
      <c r="H161" s="2">
        <f t="shared" si="1"/>
        <v>0.38999999999987267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8986.2000000000007</v>
      </c>
      <c r="D162" s="1">
        <f>'PR-RAS'!E166</f>
        <v>8980.7999999999993</v>
      </c>
      <c r="E162" s="1">
        <v>0</v>
      </c>
      <c r="F162" s="1">
        <v>0</v>
      </c>
      <c r="G162" s="2">
        <f t="shared" si="0"/>
        <v>4338.5958000000001</v>
      </c>
      <c r="H162" s="2">
        <f t="shared" si="1"/>
        <v>0.40000000000145519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464.53</v>
      </c>
      <c r="D163" s="1">
        <f>'PR-RAS'!E167</f>
        <v>264.04000000000002</v>
      </c>
      <c r="E163" s="1">
        <v>0</v>
      </c>
      <c r="F163" s="1">
        <v>0</v>
      </c>
      <c r="G163" s="2">
        <f t="shared" si="0"/>
        <v>160.80282</v>
      </c>
      <c r="H163" s="2">
        <f t="shared" si="1"/>
        <v>0.51000000000004775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5031.2</v>
      </c>
      <c r="D164" s="1">
        <f>'PR-RAS'!E168</f>
        <v>7404</v>
      </c>
      <c r="E164" s="1">
        <v>0</v>
      </c>
      <c r="F164" s="1">
        <v>0</v>
      </c>
      <c r="G164" s="2">
        <f t="shared" si="0"/>
        <v>3233.7896000000001</v>
      </c>
      <c r="H164" s="2">
        <f t="shared" si="1"/>
        <v>0.1999999999998181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215692.84</v>
      </c>
      <c r="D165" s="1">
        <f>'PR-RAS'!E169</f>
        <v>244787.02</v>
      </c>
      <c r="E165" s="1">
        <v>0</v>
      </c>
      <c r="F165" s="1">
        <v>0</v>
      </c>
      <c r="G165" s="2">
        <f t="shared" si="0"/>
        <v>115663.76832</v>
      </c>
      <c r="H165" s="2">
        <f t="shared" si="1"/>
        <v>0.17999999999301508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26715.33</v>
      </c>
      <c r="D166" s="1">
        <f>'PR-RAS'!E170</f>
        <v>14416.8</v>
      </c>
      <c r="E166" s="1">
        <v>0</v>
      </c>
      <c r="F166" s="1">
        <v>0</v>
      </c>
      <c r="G166" s="2">
        <f t="shared" si="0"/>
        <v>9165.5734499999999</v>
      </c>
      <c r="H166" s="2">
        <f t="shared" si="1"/>
        <v>0.53000000000247383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125270.98</v>
      </c>
      <c r="D168" s="1">
        <f>'PR-RAS'!E172</f>
        <v>124666.65</v>
      </c>
      <c r="E168" s="1">
        <v>0</v>
      </c>
      <c r="F168" s="1">
        <v>0</v>
      </c>
      <c r="G168" s="2">
        <f t="shared" si="0"/>
        <v>62558.91476</v>
      </c>
      <c r="H168" s="2">
        <f t="shared" si="1"/>
        <v>0.3700000000098953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63201.71</v>
      </c>
      <c r="D169" s="1">
        <f>'PR-RAS'!E173</f>
        <v>104618.36</v>
      </c>
      <c r="E169" s="1">
        <v>0</v>
      </c>
      <c r="F169" s="1">
        <v>0</v>
      </c>
      <c r="G169" s="2">
        <f t="shared" si="0"/>
        <v>45769.656240000004</v>
      </c>
      <c r="H169" s="2">
        <f t="shared" si="1"/>
        <v>0.65000000000145519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504.82</v>
      </c>
      <c r="D170" s="1">
        <f>'PR-RAS'!E174</f>
        <v>1085.21</v>
      </c>
      <c r="E170" s="1">
        <v>0</v>
      </c>
      <c r="F170" s="1">
        <v>0</v>
      </c>
      <c r="G170" s="2">
        <f t="shared" si="0"/>
        <v>452.11556000000007</v>
      </c>
      <c r="H170" s="2">
        <f t="shared" si="1"/>
        <v>0.3900000000000432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311439.11</v>
      </c>
      <c r="D173" s="1">
        <f>'PR-RAS'!E177</f>
        <v>350358.31000000006</v>
      </c>
      <c r="E173" s="1">
        <v>0</v>
      </c>
      <c r="F173" s="1">
        <v>0</v>
      </c>
      <c r="G173" s="2">
        <f t="shared" si="0"/>
        <v>174090.78555999999</v>
      </c>
      <c r="H173" s="2">
        <f t="shared" si="1"/>
        <v>0.42000000004190952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29270.28</v>
      </c>
      <c r="D174" s="1">
        <f>'PR-RAS'!E178</f>
        <v>33234.980000000003</v>
      </c>
      <c r="E174" s="1">
        <v>0</v>
      </c>
      <c r="F174" s="1">
        <v>0</v>
      </c>
      <c r="G174" s="2">
        <f t="shared" si="0"/>
        <v>16563.061519999999</v>
      </c>
      <c r="H174" s="2">
        <f t="shared" si="1"/>
        <v>0.29999999999563443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80531.679999999993</v>
      </c>
      <c r="D175" s="1">
        <f>'PR-RAS'!E179</f>
        <v>99999.94</v>
      </c>
      <c r="E175" s="1">
        <v>0</v>
      </c>
      <c r="F175" s="1">
        <v>0</v>
      </c>
      <c r="G175" s="2">
        <f t="shared" si="0"/>
        <v>48812.491439999998</v>
      </c>
      <c r="H175" s="2">
        <f t="shared" si="1"/>
        <v>0.38000000000465661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9085.7000000000007</v>
      </c>
      <c r="D176" s="1">
        <f>'PR-RAS'!E180</f>
        <v>8955.59</v>
      </c>
      <c r="E176" s="1">
        <v>0</v>
      </c>
      <c r="F176" s="1">
        <v>0</v>
      </c>
      <c r="G176" s="2">
        <f t="shared" si="0"/>
        <v>4724.4539999999997</v>
      </c>
      <c r="H176" s="2">
        <f t="shared" si="1"/>
        <v>0.70999999999912689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50680.03</v>
      </c>
      <c r="D177" s="1">
        <f>'PR-RAS'!E181</f>
        <v>77750.2</v>
      </c>
      <c r="E177" s="1">
        <v>0</v>
      </c>
      <c r="F177" s="1">
        <v>0</v>
      </c>
      <c r="G177" s="2">
        <f t="shared" si="0"/>
        <v>36287.755679999995</v>
      </c>
      <c r="H177" s="2">
        <f t="shared" si="1"/>
        <v>0.22999999999592546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3691.57</v>
      </c>
      <c r="D179" s="1">
        <f>'PR-RAS'!E183</f>
        <v>4918.2700000000004</v>
      </c>
      <c r="E179" s="1">
        <v>0</v>
      </c>
      <c r="F179" s="1">
        <v>0</v>
      </c>
      <c r="G179" s="2">
        <f t="shared" si="0"/>
        <v>2408.0035800000001</v>
      </c>
      <c r="H179" s="2">
        <f t="shared" si="1"/>
        <v>0.70000000000027285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96108.12</v>
      </c>
      <c r="D180" s="1">
        <f>'PR-RAS'!E184</f>
        <v>84718.69</v>
      </c>
      <c r="E180" s="1">
        <v>0</v>
      </c>
      <c r="F180" s="1">
        <v>0</v>
      </c>
      <c r="G180" s="2">
        <f t="shared" si="0"/>
        <v>47532.644499999995</v>
      </c>
      <c r="H180" s="2">
        <f t="shared" si="1"/>
        <v>0.42999999999301508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10306.17</v>
      </c>
      <c r="D181" s="1">
        <f>'PR-RAS'!E185</f>
        <v>11478.45</v>
      </c>
      <c r="E181" s="1">
        <v>0</v>
      </c>
      <c r="F181" s="1">
        <v>0</v>
      </c>
      <c r="G181" s="2">
        <f t="shared" si="0"/>
        <v>5987.3526000000002</v>
      </c>
      <c r="H181" s="2">
        <f t="shared" si="1"/>
        <v>0.62000000000080036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31765.56</v>
      </c>
      <c r="D182" s="1">
        <f>'PR-RAS'!E186</f>
        <v>29302.19</v>
      </c>
      <c r="E182" s="1">
        <v>0</v>
      </c>
      <c r="F182" s="1">
        <v>0</v>
      </c>
      <c r="G182" s="2">
        <f t="shared" si="0"/>
        <v>16356.959139999999</v>
      </c>
      <c r="H182" s="2">
        <f t="shared" si="1"/>
        <v>0.62999999999738066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68141.48</v>
      </c>
      <c r="D184" s="1">
        <f>'PR-RAS'!E188</f>
        <v>124524.78</v>
      </c>
      <c r="E184" s="1">
        <v>0</v>
      </c>
      <c r="F184" s="1">
        <v>0</v>
      </c>
      <c r="G184" s="2">
        <f t="shared" si="0"/>
        <v>58045.960319999998</v>
      </c>
      <c r="H184" s="2">
        <f t="shared" si="1"/>
        <v>0.69999999999708962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10405.719999999999</v>
      </c>
      <c r="D185" s="1">
        <f>'PR-RAS'!E189</f>
        <v>10660.57</v>
      </c>
      <c r="E185" s="1">
        <v>0</v>
      </c>
      <c r="F185" s="1">
        <v>0</v>
      </c>
      <c r="G185" s="2">
        <f t="shared" si="0"/>
        <v>5837.7422399999996</v>
      </c>
      <c r="H185" s="2">
        <f t="shared" si="1"/>
        <v>0.71000000000094587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1324.76</v>
      </c>
      <c r="D186" s="1">
        <f>'PR-RAS'!E190</f>
        <v>2043.25</v>
      </c>
      <c r="E186" s="1">
        <v>0</v>
      </c>
      <c r="F186" s="1">
        <v>0</v>
      </c>
      <c r="G186" s="2">
        <f t="shared" si="0"/>
        <v>1001.0831000000001</v>
      </c>
      <c r="H186" s="2">
        <f t="shared" si="1"/>
        <v>0.49000000000000909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25713.24</v>
      </c>
      <c r="D187" s="1">
        <f>'PR-RAS'!E191</f>
        <v>50697.86</v>
      </c>
      <c r="E187" s="1">
        <v>0</v>
      </c>
      <c r="F187" s="1">
        <v>0</v>
      </c>
      <c r="G187" s="2">
        <f t="shared" si="0"/>
        <v>23642.26656</v>
      </c>
      <c r="H187" s="2">
        <f t="shared" si="1"/>
        <v>0.38000000000101863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500</v>
      </c>
      <c r="D188" s="1">
        <f>'PR-RAS'!E192</f>
        <v>943.2</v>
      </c>
      <c r="E188" s="1">
        <v>0</v>
      </c>
      <c r="F188" s="1">
        <v>0</v>
      </c>
      <c r="G188" s="2">
        <f t="shared" si="0"/>
        <v>446.2568</v>
      </c>
      <c r="H188" s="2">
        <f t="shared" si="1"/>
        <v>0.20000000000004547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30197.759999999998</v>
      </c>
      <c r="D191" s="1">
        <f>'PR-RAS'!E195</f>
        <v>60179.9</v>
      </c>
      <c r="E191" s="1">
        <v>0</v>
      </c>
      <c r="F191" s="1">
        <v>0</v>
      </c>
      <c r="G191" s="2">
        <f t="shared" si="0"/>
        <v>28605.936399999999</v>
      </c>
      <c r="H191" s="2">
        <f t="shared" si="1"/>
        <v>0.34000000000014552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3427.52</v>
      </c>
      <c r="D192" s="1">
        <f>'PR-RAS'!E196</f>
        <v>3761.5099999999998</v>
      </c>
      <c r="E192" s="1">
        <v>0</v>
      </c>
      <c r="F192" s="1">
        <v>0</v>
      </c>
      <c r="G192" s="2">
        <f t="shared" si="0"/>
        <v>2091.55314</v>
      </c>
      <c r="H192" s="2">
        <f t="shared" si="1"/>
        <v>0.97000000000025466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3427.52</v>
      </c>
      <c r="D206" s="1">
        <f>'PR-RAS'!E210</f>
        <v>3761.5099999999998</v>
      </c>
      <c r="E206" s="1">
        <v>0</v>
      </c>
      <c r="F206" s="1">
        <v>0</v>
      </c>
      <c r="G206" s="2">
        <f t="shared" si="0"/>
        <v>2244.8606999999997</v>
      </c>
      <c r="H206" s="2">
        <f t="shared" si="1"/>
        <v>0.97000000000025466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3238.22</v>
      </c>
      <c r="D207" s="1">
        <f>'PR-RAS'!E211</f>
        <v>3708.1</v>
      </c>
      <c r="E207" s="1">
        <v>0</v>
      </c>
      <c r="F207" s="1">
        <v>0</v>
      </c>
      <c r="G207" s="2">
        <f t="shared" si="0"/>
        <v>2194.81052</v>
      </c>
      <c r="H207" s="2">
        <f t="shared" si="1"/>
        <v>0.31999999999970896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189.3</v>
      </c>
      <c r="D209" s="1">
        <f>'PR-RAS'!E213</f>
        <v>53.41</v>
      </c>
      <c r="E209" s="1">
        <v>0</v>
      </c>
      <c r="F209" s="1">
        <v>0</v>
      </c>
      <c r="G209" s="2">
        <f t="shared" si="0"/>
        <v>61.592959999999998</v>
      </c>
      <c r="H209" s="2">
        <f t="shared" si="1"/>
        <v>0.71000000000000796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4200</v>
      </c>
      <c r="D211" s="1">
        <f>'PR-RAS'!E215</f>
        <v>5045</v>
      </c>
      <c r="E211" s="1">
        <v>0</v>
      </c>
      <c r="F211" s="1">
        <v>0</v>
      </c>
      <c r="G211" s="2">
        <f t="shared" si="0"/>
        <v>3000.9</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4200</v>
      </c>
      <c r="D215" s="1">
        <f>'PR-RAS'!E219</f>
        <v>5045</v>
      </c>
      <c r="E215" s="1">
        <v>0</v>
      </c>
      <c r="F215" s="1">
        <v>0</v>
      </c>
      <c r="G215" s="2">
        <f t="shared" si="0"/>
        <v>3058.06</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4200</v>
      </c>
      <c r="D218" s="1">
        <f>'PR-RAS'!E222</f>
        <v>5045</v>
      </c>
      <c r="E218" s="1">
        <v>0</v>
      </c>
      <c r="F218" s="1">
        <v>0</v>
      </c>
      <c r="G218" s="2">
        <f t="shared" si="0"/>
        <v>3100.93</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280114.21000000002</v>
      </c>
      <c r="D220" s="1">
        <f>'PR-RAS'!E224</f>
        <v>385007.13</v>
      </c>
      <c r="E220" s="1">
        <v>0</v>
      </c>
      <c r="F220" s="1">
        <v>0</v>
      </c>
      <c r="G220" s="2">
        <f t="shared" si="0"/>
        <v>229978.13493</v>
      </c>
      <c r="H220" s="2">
        <f t="shared" si="1"/>
        <v>0.34000000002561137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280114.21000000002</v>
      </c>
      <c r="D236" s="1">
        <f>'PR-RAS'!E240</f>
        <v>385007.13</v>
      </c>
      <c r="E236" s="1">
        <v>0</v>
      </c>
      <c r="F236" s="1">
        <v>0</v>
      </c>
      <c r="G236" s="2">
        <f t="shared" si="0"/>
        <v>246780.19044999997</v>
      </c>
      <c r="H236" s="2">
        <f t="shared" si="1"/>
        <v>0.34000000002561137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280114.21000000002</v>
      </c>
      <c r="D237" s="1">
        <f>'PR-RAS'!E241</f>
        <v>385007.13</v>
      </c>
      <c r="E237" s="1">
        <v>0</v>
      </c>
      <c r="F237" s="1">
        <v>0</v>
      </c>
      <c r="G237" s="2">
        <f t="shared" si="0"/>
        <v>247830.31891999999</v>
      </c>
      <c r="H237" s="2">
        <f t="shared" si="1"/>
        <v>0.34000000002561137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200971</v>
      </c>
      <c r="D248" s="1">
        <f>'PR-RAS'!E252</f>
        <v>296733.49</v>
      </c>
      <c r="E248" s="1">
        <v>0</v>
      </c>
      <c r="F248" s="1">
        <v>0</v>
      </c>
      <c r="G248" s="2">
        <f t="shared" si="0"/>
        <v>196226.18106</v>
      </c>
      <c r="H248" s="2">
        <f t="shared" si="1"/>
        <v>0.48999999999068677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200971</v>
      </c>
      <c r="D255" s="1">
        <f>'PR-RAS'!E259</f>
        <v>296733.49</v>
      </c>
      <c r="E255" s="1">
        <v>0</v>
      </c>
      <c r="F255" s="1">
        <v>0</v>
      </c>
      <c r="G255" s="2">
        <f t="shared" si="0"/>
        <v>201787.24692000001</v>
      </c>
      <c r="H255" s="2">
        <f t="shared" si="1"/>
        <v>0.48999999999068677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97919</v>
      </c>
      <c r="D256" s="1">
        <f>'PR-RAS'!E260</f>
        <v>105430.1</v>
      </c>
      <c r="E256" s="1">
        <v>0</v>
      </c>
      <c r="F256" s="1">
        <v>0</v>
      </c>
      <c r="G256" s="2">
        <f t="shared" si="0"/>
        <v>78738.696000000011</v>
      </c>
      <c r="H256" s="2">
        <f t="shared" si="1"/>
        <v>0.10000000000582077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103052</v>
      </c>
      <c r="D257" s="1">
        <f>'PR-RAS'!E261</f>
        <v>191303.39</v>
      </c>
      <c r="E257" s="1">
        <v>0</v>
      </c>
      <c r="F257" s="1">
        <v>0</v>
      </c>
      <c r="G257" s="2">
        <f t="shared" si="0"/>
        <v>124328.64768000001</v>
      </c>
      <c r="H257" s="2">
        <f t="shared" si="1"/>
        <v>0.39000000001396984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308458.36</v>
      </c>
      <c r="D259" s="1">
        <f>'PR-RAS'!E263</f>
        <v>657718.02</v>
      </c>
      <c r="E259" s="1">
        <v>0</v>
      </c>
      <c r="F259" s="1">
        <v>0</v>
      </c>
      <c r="G259" s="2">
        <f t="shared" si="0"/>
        <v>418964.75520000001</v>
      </c>
      <c r="H259" s="2">
        <f t="shared" si="1"/>
        <v>0.38000000000465661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228487.92</v>
      </c>
      <c r="D260" s="1">
        <f>'PR-RAS'!E264</f>
        <v>335558.41</v>
      </c>
      <c r="E260" s="1">
        <v>0</v>
      </c>
      <c r="F260" s="1">
        <v>0</v>
      </c>
      <c r="G260" s="2">
        <f t="shared" si="0"/>
        <v>232997.62766</v>
      </c>
      <c r="H260" s="2">
        <f t="shared" si="1"/>
        <v>0.48999999996158294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228487.92</v>
      </c>
      <c r="D261" s="1">
        <f>'PR-RAS'!E265</f>
        <v>335558.41</v>
      </c>
      <c r="E261" s="1">
        <v>0</v>
      </c>
      <c r="F261" s="1">
        <v>0</v>
      </c>
      <c r="G261" s="2">
        <f t="shared" si="0"/>
        <v>233897.23240000001</v>
      </c>
      <c r="H261" s="2">
        <f t="shared" si="1"/>
        <v>0.48999999996158294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7087.5</v>
      </c>
      <c r="D264" s="1">
        <f>'PR-RAS'!E268</f>
        <v>15000</v>
      </c>
      <c r="E264" s="1">
        <v>0</v>
      </c>
      <c r="F264" s="1">
        <v>0</v>
      </c>
      <c r="G264" s="2">
        <f t="shared" si="0"/>
        <v>9754.0125000000007</v>
      </c>
      <c r="H264" s="2">
        <f t="shared" si="1"/>
        <v>0.5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1187.5</v>
      </c>
      <c r="D265" s="1">
        <f>'PR-RAS'!E269</f>
        <v>8000</v>
      </c>
      <c r="E265" s="1">
        <v>0</v>
      </c>
      <c r="F265" s="1">
        <v>0</v>
      </c>
      <c r="G265" s="2">
        <f t="shared" ref="G265:G521" si="8">(B265/1000)*(C265*1+D265*2)</f>
        <v>4537.5</v>
      </c>
      <c r="H265" s="2">
        <f t="shared" ref="H265:H521" si="9">ABS(C265-ROUND(C265,0))+ABS(D265-ROUND(D265,0))</f>
        <v>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5900</v>
      </c>
      <c r="D266" s="1">
        <f>'PR-RAS'!E270</f>
        <v>7000</v>
      </c>
      <c r="E266" s="1">
        <v>0</v>
      </c>
      <c r="F266" s="1">
        <v>0</v>
      </c>
      <c r="G266" s="2">
        <f t="shared" si="8"/>
        <v>5273.5</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3871.87</v>
      </c>
      <c r="D269" s="1">
        <f>'PR-RAS'!E273</f>
        <v>0</v>
      </c>
      <c r="E269" s="1">
        <v>0</v>
      </c>
      <c r="F269" s="1">
        <v>0</v>
      </c>
      <c r="G269" s="2">
        <f t="shared" si="8"/>
        <v>1037.6611600000001</v>
      </c>
      <c r="H269" s="2">
        <f t="shared" si="9"/>
        <v>0.13000000000010914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3871.87</v>
      </c>
      <c r="D270" s="1">
        <f>'PR-RAS'!E274</f>
        <v>0</v>
      </c>
      <c r="E270" s="1">
        <v>0</v>
      </c>
      <c r="F270" s="1">
        <v>0</v>
      </c>
      <c r="G270" s="2">
        <f t="shared" si="8"/>
        <v>1041.5330300000001</v>
      </c>
      <c r="H270" s="2">
        <f t="shared" si="9"/>
        <v>0.13000000000010914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69011.070000000007</v>
      </c>
      <c r="D275" s="1">
        <f>'PR-RAS'!E279</f>
        <v>307159.61</v>
      </c>
      <c r="E275" s="1">
        <v>0</v>
      </c>
      <c r="F275" s="1">
        <v>0</v>
      </c>
      <c r="G275" s="2">
        <f t="shared" si="8"/>
        <v>187232.49946000002</v>
      </c>
      <c r="H275" s="2">
        <f t="shared" si="9"/>
        <v>0.46000000002095476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69011.070000000007</v>
      </c>
      <c r="D276" s="1">
        <f>'PR-RAS'!E280</f>
        <v>307159.61</v>
      </c>
      <c r="E276" s="1">
        <v>0</v>
      </c>
      <c r="F276" s="1">
        <v>0</v>
      </c>
      <c r="G276" s="2">
        <f t="shared" si="8"/>
        <v>187915.82975000003</v>
      </c>
      <c r="H276" s="2">
        <f t="shared" si="9"/>
        <v>0.46000000002095476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1739126.46</v>
      </c>
      <c r="D285" s="1">
        <f>'PR-RAS'!E289</f>
        <v>2419382.2800000003</v>
      </c>
      <c r="E285" s="1">
        <v>0</v>
      </c>
      <c r="F285" s="1">
        <v>0</v>
      </c>
      <c r="G285" s="2">
        <f t="shared" si="8"/>
        <v>1868121.0496799999</v>
      </c>
      <c r="H285" s="2">
        <f t="shared" si="9"/>
        <v>0.74000000022351742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1105159.9399999995</v>
      </c>
      <c r="D286" s="1">
        <f>'PR-RAS'!E290</f>
        <v>563686.15999999968</v>
      </c>
      <c r="E286" s="1">
        <v>0</v>
      </c>
      <c r="F286" s="1">
        <v>0</v>
      </c>
      <c r="G286" s="2">
        <f t="shared" si="8"/>
        <v>636271.69409999961</v>
      </c>
      <c r="H286" s="2">
        <f t="shared" si="9"/>
        <v>0.22000000020489097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179352.07</v>
      </c>
      <c r="D290" s="1">
        <f>'PR-RAS'!E294</f>
        <v>95086.92</v>
      </c>
      <c r="E290" s="1">
        <v>0</v>
      </c>
      <c r="F290" s="1">
        <v>0</v>
      </c>
      <c r="G290" s="2">
        <f t="shared" si="8"/>
        <v>106792.98799000001</v>
      </c>
      <c r="H290" s="2">
        <f t="shared" si="9"/>
        <v>0.15000000000873115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819.31</v>
      </c>
      <c r="E291" s="1">
        <v>0</v>
      </c>
      <c r="F291" s="1">
        <v>0</v>
      </c>
      <c r="G291" s="2">
        <f t="shared" si="8"/>
        <v>475.19979999999993</v>
      </c>
      <c r="H291" s="2">
        <f t="shared" si="9"/>
        <v>0.30999999999994543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176891.39</v>
      </c>
      <c r="D293" s="1">
        <f>'PR-RAS'!E298</f>
        <v>157461.39000000001</v>
      </c>
      <c r="E293" s="1">
        <v>0</v>
      </c>
      <c r="F293" s="1">
        <v>0</v>
      </c>
      <c r="G293" s="2">
        <f t="shared" si="8"/>
        <v>143609.73764000001</v>
      </c>
      <c r="H293" s="2">
        <f t="shared" si="9"/>
        <v>0.78000000002793968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176891.39</v>
      </c>
      <c r="D294" s="1">
        <f>'PR-RAS'!E299</f>
        <v>157461.39000000001</v>
      </c>
      <c r="E294" s="1">
        <v>0</v>
      </c>
      <c r="F294" s="1">
        <v>0</v>
      </c>
      <c r="G294" s="2">
        <f t="shared" si="8"/>
        <v>144101.55181</v>
      </c>
      <c r="H294" s="2">
        <f t="shared" si="9"/>
        <v>0.78000000002793968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176891.39</v>
      </c>
      <c r="D295" s="1">
        <f>'PR-RAS'!E300</f>
        <v>157461.39000000001</v>
      </c>
      <c r="E295" s="1">
        <v>0</v>
      </c>
      <c r="F295" s="1">
        <v>0</v>
      </c>
      <c r="G295" s="2">
        <f t="shared" si="8"/>
        <v>144593.36598</v>
      </c>
      <c r="H295" s="2">
        <f t="shared" si="9"/>
        <v>0.78000000002793968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176891.39</v>
      </c>
      <c r="D296" s="1">
        <f>'PR-RAS'!E301</f>
        <v>157461.39000000001</v>
      </c>
      <c r="E296" s="1">
        <v>0</v>
      </c>
      <c r="F296" s="1">
        <v>0</v>
      </c>
      <c r="G296" s="2">
        <f t="shared" si="8"/>
        <v>145085.18015</v>
      </c>
      <c r="H296" s="2">
        <f t="shared" si="9"/>
        <v>0.78000000002793968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887944.22000000009</v>
      </c>
      <c r="D345" s="1">
        <f>'PR-RAS'!E350</f>
        <v>893841.70000000007</v>
      </c>
      <c r="E345" s="1">
        <v>0</v>
      </c>
      <c r="F345" s="1">
        <v>0</v>
      </c>
      <c r="G345" s="2">
        <f t="shared" si="8"/>
        <v>920415.90127999999</v>
      </c>
      <c r="H345" s="2">
        <f t="shared" si="9"/>
        <v>0.52000000001862645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887944.22000000009</v>
      </c>
      <c r="D358" s="1">
        <f>'PR-RAS'!E363</f>
        <v>893841.70000000007</v>
      </c>
      <c r="E358" s="1">
        <v>0</v>
      </c>
      <c r="F358" s="1">
        <v>0</v>
      </c>
      <c r="G358" s="2">
        <f t="shared" si="8"/>
        <v>955199.06033999997</v>
      </c>
      <c r="H358" s="2">
        <f t="shared" si="9"/>
        <v>0.52000000001862645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845041.06</v>
      </c>
      <c r="D359" s="1">
        <f>'PR-RAS'!E364</f>
        <v>778718.54</v>
      </c>
      <c r="E359" s="1">
        <v>0</v>
      </c>
      <c r="F359" s="1">
        <v>0</v>
      </c>
      <c r="G359" s="2">
        <f t="shared" si="8"/>
        <v>860087.17411999998</v>
      </c>
      <c r="H359" s="2">
        <f t="shared" si="9"/>
        <v>0.52000000001862645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3519.6</v>
      </c>
      <c r="D361" s="1">
        <f>'PR-RAS'!E366</f>
        <v>153860.88</v>
      </c>
      <c r="E361" s="1">
        <v>0</v>
      </c>
      <c r="F361" s="1">
        <v>0</v>
      </c>
      <c r="G361" s="2">
        <f t="shared" si="8"/>
        <v>112046.88959999999</v>
      </c>
      <c r="H361" s="2">
        <f t="shared" si="9"/>
        <v>0.51999999999543434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183326.07</v>
      </c>
      <c r="D362" s="1">
        <f>'PR-RAS'!E367</f>
        <v>146418.18</v>
      </c>
      <c r="E362" s="1">
        <v>0</v>
      </c>
      <c r="F362" s="1">
        <v>0</v>
      </c>
      <c r="G362" s="2">
        <f t="shared" si="8"/>
        <v>171894.63722999999</v>
      </c>
      <c r="H362" s="2">
        <f t="shared" si="9"/>
        <v>0.25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658195.39</v>
      </c>
      <c r="D363" s="1">
        <f>'PR-RAS'!E368</f>
        <v>478439.48</v>
      </c>
      <c r="E363" s="1">
        <v>0</v>
      </c>
      <c r="F363" s="1">
        <v>0</v>
      </c>
      <c r="G363" s="2">
        <f t="shared" si="8"/>
        <v>584656.91469999996</v>
      </c>
      <c r="H363" s="2">
        <f t="shared" si="9"/>
        <v>0.86999999999534339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1312.5</v>
      </c>
      <c r="D364" s="1">
        <f>'PR-RAS'!E369</f>
        <v>16407.5</v>
      </c>
      <c r="E364" s="1">
        <v>0</v>
      </c>
      <c r="F364" s="1">
        <v>0</v>
      </c>
      <c r="G364" s="2">
        <f t="shared" si="8"/>
        <v>12388.282499999999</v>
      </c>
      <c r="H364" s="2">
        <f t="shared" si="9"/>
        <v>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1220</v>
      </c>
      <c r="E365" s="1">
        <v>0</v>
      </c>
      <c r="F365" s="1">
        <v>0</v>
      </c>
      <c r="G365" s="2">
        <f t="shared" si="8"/>
        <v>888.16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1312.5</v>
      </c>
      <c r="D367" s="1">
        <f>'PR-RAS'!E372</f>
        <v>15187.5</v>
      </c>
      <c r="E367" s="1">
        <v>0</v>
      </c>
      <c r="F367" s="1">
        <v>0</v>
      </c>
      <c r="G367" s="2">
        <f t="shared" si="8"/>
        <v>11597.625</v>
      </c>
      <c r="H367" s="2">
        <f t="shared" si="9"/>
        <v>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34125</v>
      </c>
      <c r="D373" s="1">
        <f>'PR-RAS'!E378</f>
        <v>91250</v>
      </c>
      <c r="E373" s="1">
        <v>0</v>
      </c>
      <c r="F373" s="1">
        <v>0</v>
      </c>
      <c r="G373" s="2">
        <f t="shared" si="8"/>
        <v>80584.5</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34125</v>
      </c>
      <c r="D374" s="1">
        <f>'PR-RAS'!E379</f>
        <v>91250</v>
      </c>
      <c r="E374" s="1">
        <v>0</v>
      </c>
      <c r="F374" s="1">
        <v>0</v>
      </c>
      <c r="G374" s="2">
        <f t="shared" si="8"/>
        <v>80801.125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7465.66</v>
      </c>
      <c r="D386" s="1">
        <f>'PR-RAS'!E391</f>
        <v>7465.66</v>
      </c>
      <c r="E386" s="1">
        <v>0</v>
      </c>
      <c r="F386" s="1">
        <v>0</v>
      </c>
      <c r="G386" s="2">
        <f t="shared" si="8"/>
        <v>8622.8372999999992</v>
      </c>
      <c r="H386" s="2">
        <f t="shared" si="9"/>
        <v>0.68000000000029104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7465.66</v>
      </c>
      <c r="D389" s="1">
        <f>'PR-RAS'!E394</f>
        <v>7465.66</v>
      </c>
      <c r="E389" s="1">
        <v>0</v>
      </c>
      <c r="F389" s="1">
        <v>0</v>
      </c>
      <c r="G389" s="2">
        <f t="shared" si="8"/>
        <v>8690.0282399999996</v>
      </c>
      <c r="H389" s="2">
        <f t="shared" si="9"/>
        <v>0.68000000000029104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711052.83000000007</v>
      </c>
      <c r="D403" s="1">
        <f>'PR-RAS'!E408</f>
        <v>736380.31</v>
      </c>
      <c r="E403" s="1">
        <v>0</v>
      </c>
      <c r="F403" s="1">
        <v>0</v>
      </c>
      <c r="G403" s="2">
        <f t="shared" si="8"/>
        <v>877893.00690000015</v>
      </c>
      <c r="H403" s="2">
        <f t="shared" si="9"/>
        <v>0.47999999998137355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231015.36</v>
      </c>
      <c r="E404" s="1">
        <v>0</v>
      </c>
      <c r="F404" s="1">
        <v>0</v>
      </c>
      <c r="G404" s="2">
        <f t="shared" si="8"/>
        <v>186198.38016</v>
      </c>
      <c r="H404" s="2">
        <f t="shared" si="9"/>
        <v>0.35999999998603016</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163091.75</v>
      </c>
      <c r="D405" s="1">
        <f>'PR-RAS'!E410</f>
        <v>0</v>
      </c>
      <c r="E405" s="1">
        <v>0</v>
      </c>
      <c r="F405" s="1">
        <v>0</v>
      </c>
      <c r="G405" s="2">
        <f t="shared" si="8"/>
        <v>65889.06700000001</v>
      </c>
      <c r="H405" s="2">
        <f t="shared" si="9"/>
        <v>0.25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25888.09</v>
      </c>
      <c r="E406" s="1">
        <v>0</v>
      </c>
      <c r="F406" s="1">
        <v>0</v>
      </c>
      <c r="G406" s="2">
        <f t="shared" si="8"/>
        <v>20969.352900000002</v>
      </c>
      <c r="H406" s="2">
        <f t="shared" si="9"/>
        <v>9.0000000000145519E-2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3021177.7899999996</v>
      </c>
      <c r="D407" s="1">
        <f>'PR-RAS'!E412</f>
        <v>3140529.83</v>
      </c>
      <c r="E407" s="1">
        <v>0</v>
      </c>
      <c r="F407" s="1">
        <v>0</v>
      </c>
      <c r="G407" s="2">
        <f t="shared" si="8"/>
        <v>3776708.4046999998</v>
      </c>
      <c r="H407" s="2">
        <f t="shared" si="9"/>
        <v>0.38000000035390258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2627070.6800000002</v>
      </c>
      <c r="D408" s="1">
        <f>'PR-RAS'!E413</f>
        <v>3313223.9800000004</v>
      </c>
      <c r="E408" s="1">
        <v>0</v>
      </c>
      <c r="F408" s="1">
        <v>0</v>
      </c>
      <c r="G408" s="2">
        <f t="shared" si="8"/>
        <v>3766182.0864800001</v>
      </c>
      <c r="H408" s="2">
        <f t="shared" si="9"/>
        <v>0.3399999993853271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394107.1099999994</v>
      </c>
      <c r="D409" s="1">
        <f>'PR-RAS'!E414</f>
        <v>0</v>
      </c>
      <c r="E409" s="1">
        <v>0</v>
      </c>
      <c r="F409" s="1">
        <v>0</v>
      </c>
      <c r="G409" s="2">
        <f t="shared" si="8"/>
        <v>160795.70087999976</v>
      </c>
      <c r="H409" s="2">
        <f t="shared" si="9"/>
        <v>0.10999999940395355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172694.15000000037</v>
      </c>
      <c r="E410" s="1">
        <v>0</v>
      </c>
      <c r="F410" s="1">
        <v>0</v>
      </c>
      <c r="G410" s="2">
        <f t="shared" si="8"/>
        <v>141263.81470000031</v>
      </c>
      <c r="H410" s="2">
        <f t="shared" si="9"/>
        <v>0.15000000037252903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231015.36</v>
      </c>
      <c r="E411" s="1">
        <v>0</v>
      </c>
      <c r="F411" s="1">
        <v>0</v>
      </c>
      <c r="G411" s="2">
        <f t="shared" si="8"/>
        <v>189432.59519999998</v>
      </c>
      <c r="H411" s="2">
        <f t="shared" si="9"/>
        <v>0.35999999998603016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163091.75</v>
      </c>
      <c r="D412" s="1">
        <f>'PR-RAS'!E417</f>
        <v>0</v>
      </c>
      <c r="E412" s="1">
        <v>0</v>
      </c>
      <c r="F412" s="1">
        <v>0</v>
      </c>
      <c r="G412" s="2">
        <f t="shared" si="8"/>
        <v>67030.70925</v>
      </c>
      <c r="H412" s="2">
        <f t="shared" si="9"/>
        <v>0.25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179352.07</v>
      </c>
      <c r="D413" s="1">
        <f>'PR-RAS'!E418</f>
        <v>120975.01</v>
      </c>
      <c r="E413" s="1">
        <v>0</v>
      </c>
      <c r="F413" s="1">
        <v>0</v>
      </c>
      <c r="G413" s="2">
        <f t="shared" si="8"/>
        <v>173576.46107999998</v>
      </c>
      <c r="H413" s="2">
        <f t="shared" si="9"/>
        <v>8.000000000174623E-2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3021177.7899999996</v>
      </c>
      <c r="D633" s="1">
        <f>'PR-RAS'!E639</f>
        <v>3140529.83</v>
      </c>
      <c r="E633" s="1">
        <v>0</v>
      </c>
      <c r="F633" s="1">
        <v>0</v>
      </c>
      <c r="G633" s="2">
        <f t="shared" si="10"/>
        <v>5879014.0683999993</v>
      </c>
      <c r="H633" s="2">
        <f t="shared" si="11"/>
        <v>0.38000000035390258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2627070.6800000002</v>
      </c>
      <c r="D634" s="1">
        <f>'PR-RAS'!E640</f>
        <v>3313223.9800000004</v>
      </c>
      <c r="E634" s="1">
        <v>0</v>
      </c>
      <c r="F634" s="1">
        <v>0</v>
      </c>
      <c r="G634" s="2">
        <f t="shared" si="10"/>
        <v>5857477.2991200006</v>
      </c>
      <c r="H634" s="2">
        <f t="shared" si="11"/>
        <v>0.3399999993853271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394107.1099999994</v>
      </c>
      <c r="D635" s="1">
        <f>'PR-RAS'!E641</f>
        <v>0</v>
      </c>
      <c r="E635" s="1">
        <v>0</v>
      </c>
      <c r="F635" s="1">
        <v>0</v>
      </c>
      <c r="G635" s="2">
        <f t="shared" si="10"/>
        <v>249863.90773999962</v>
      </c>
      <c r="H635" s="2">
        <f t="shared" si="11"/>
        <v>0.10999999940395355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172694.15000000037</v>
      </c>
      <c r="E636" s="1">
        <v>0</v>
      </c>
      <c r="F636" s="1">
        <v>0</v>
      </c>
      <c r="G636" s="2">
        <f t="shared" si="10"/>
        <v>219321.57050000047</v>
      </c>
      <c r="H636" s="2">
        <f t="shared" si="11"/>
        <v>0.15000000037252903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231015.36</v>
      </c>
      <c r="E637" s="1">
        <v>0</v>
      </c>
      <c r="F637" s="1">
        <v>0</v>
      </c>
      <c r="G637" s="2">
        <f t="shared" si="10"/>
        <v>293851.53791999997</v>
      </c>
      <c r="H637" s="2">
        <f t="shared" si="11"/>
        <v>0.35999999998603016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163091.75</v>
      </c>
      <c r="D638" s="1">
        <f>'PR-RAS'!E644</f>
        <v>0</v>
      </c>
      <c r="E638" s="1">
        <v>0</v>
      </c>
      <c r="F638" s="1">
        <v>0</v>
      </c>
      <c r="G638" s="2">
        <f t="shared" si="10"/>
        <v>103889.44475</v>
      </c>
      <c r="H638" s="2">
        <f t="shared" si="11"/>
        <v>0.25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231015.3599999994</v>
      </c>
      <c r="D639" s="1">
        <f>'PR-RAS'!E645</f>
        <v>58321.209999999614</v>
      </c>
      <c r="E639" s="1">
        <v>0</v>
      </c>
      <c r="F639" s="1">
        <v>0</v>
      </c>
      <c r="G639" s="2">
        <f t="shared" si="10"/>
        <v>221805.66363999914</v>
      </c>
      <c r="H639" s="2">
        <f t="shared" si="11"/>
        <v>0.56999999901745468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173116.08</v>
      </c>
      <c r="D642" s="1">
        <f>'PR-RAS'!E649</f>
        <v>882039.72</v>
      </c>
      <c r="E642" s="1">
        <v>0</v>
      </c>
      <c r="F642" s="1">
        <v>0</v>
      </c>
      <c r="G642" s="2">
        <f t="shared" si="10"/>
        <v>1241742.3283200001</v>
      </c>
      <c r="H642" s="2">
        <f t="shared" si="11"/>
        <v>0.36000000001513399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3175783.74</v>
      </c>
      <c r="D643" s="1">
        <f>'PR-RAS'!E650</f>
        <v>3375592.02</v>
      </c>
      <c r="E643" s="1">
        <v>0</v>
      </c>
      <c r="F643" s="1">
        <v>0</v>
      </c>
      <c r="G643" s="2">
        <f t="shared" si="10"/>
        <v>6373113.3147600014</v>
      </c>
      <c r="H643" s="2">
        <f t="shared" si="11"/>
        <v>0.27999999979510903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2466860.1</v>
      </c>
      <c r="D644" s="1">
        <f>'PR-RAS'!E651</f>
        <v>3911794.73</v>
      </c>
      <c r="E644" s="1">
        <v>0</v>
      </c>
      <c r="F644" s="1">
        <v>0</v>
      </c>
      <c r="G644" s="2">
        <f t="shared" si="10"/>
        <v>6616759.0670800004</v>
      </c>
      <c r="H644" s="2">
        <f t="shared" si="11"/>
        <v>0.37000000011175871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882039.7200000002</v>
      </c>
      <c r="D645" s="1">
        <f>'PR-RAS'!E652</f>
        <v>345837.01000000024</v>
      </c>
      <c r="E645" s="1">
        <v>0</v>
      </c>
      <c r="F645" s="1">
        <v>0</v>
      </c>
      <c r="G645" s="2">
        <f t="shared" si="10"/>
        <v>1013471.6485600005</v>
      </c>
      <c r="H645" s="2">
        <f t="shared" si="11"/>
        <v>0.2900000000372529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v>
      </c>
      <c r="D646" s="1">
        <f>'PR-RAS'!E653</f>
        <v>6</v>
      </c>
      <c r="E646" s="1">
        <v>0</v>
      </c>
      <c r="F646" s="1">
        <v>0</v>
      </c>
      <c r="G646" s="2">
        <f t="shared" si="10"/>
        <v>20.64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33</v>
      </c>
      <c r="D648" s="1">
        <f>'PR-RAS'!E655</f>
        <v>20</v>
      </c>
      <c r="E648" s="1">
        <v>0</v>
      </c>
      <c r="F648" s="1">
        <v>0</v>
      </c>
      <c r="G648" s="2">
        <f t="shared" si="10"/>
        <v>47.231000000000002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138.6</v>
      </c>
      <c r="E653" s="1">
        <v>0</v>
      </c>
      <c r="F653" s="1">
        <v>0</v>
      </c>
      <c r="G653" s="2">
        <f t="shared" si="10"/>
        <v>180.73439999999999</v>
      </c>
      <c r="H653" s="2">
        <f t="shared" si="11"/>
        <v>0.40000000000000568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507864.94</v>
      </c>
      <c r="D654" s="1">
        <f>'PR-RAS'!E661</f>
        <v>580548.49</v>
      </c>
      <c r="E654" s="1">
        <v>0</v>
      </c>
      <c r="F654" s="1">
        <v>0</v>
      </c>
      <c r="G654" s="2">
        <f t="shared" si="10"/>
        <v>1089832.1337599999</v>
      </c>
      <c r="H654" s="2">
        <f t="shared" si="11"/>
        <v>0.54999999998835847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31628.81</v>
      </c>
      <c r="D655" s="1">
        <f>'PR-RAS'!E662</f>
        <v>59600</v>
      </c>
      <c r="E655" s="1">
        <v>0</v>
      </c>
      <c r="F655" s="1">
        <v>0</v>
      </c>
      <c r="G655" s="2">
        <f t="shared" si="10"/>
        <v>98642.041740000001</v>
      </c>
      <c r="H655" s="2">
        <f t="shared" si="11"/>
        <v>0.18999999999869033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104700</v>
      </c>
      <c r="D658" s="1">
        <f>'PR-RAS'!E665</f>
        <v>63000</v>
      </c>
      <c r="E658" s="1">
        <v>0</v>
      </c>
      <c r="F658" s="1">
        <v>0</v>
      </c>
      <c r="G658" s="2">
        <f t="shared" si="10"/>
        <v>151569.9</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163111.93</v>
      </c>
      <c r="D659" s="1">
        <f>'PR-RAS'!E666</f>
        <v>245954.21</v>
      </c>
      <c r="E659" s="1">
        <v>0</v>
      </c>
      <c r="F659" s="1">
        <v>0</v>
      </c>
      <c r="G659" s="2">
        <f t="shared" si="10"/>
        <v>431003.39030000003</v>
      </c>
      <c r="H659" s="2">
        <f t="shared" si="11"/>
        <v>0.27999999999883585</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181850.14</v>
      </c>
      <c r="E662" s="1">
        <v>0</v>
      </c>
      <c r="F662" s="1">
        <v>0</v>
      </c>
      <c r="G662" s="2">
        <f t="shared" si="10"/>
        <v>240405.88508000004</v>
      </c>
      <c r="H662" s="2">
        <f t="shared" si="11"/>
        <v>0.14000000001396984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42309</v>
      </c>
      <c r="D668" s="1">
        <f>'PR-RAS'!E675</f>
        <v>0</v>
      </c>
      <c r="E668" s="1">
        <v>0</v>
      </c>
      <c r="F668" s="1">
        <v>0</v>
      </c>
      <c r="G668" s="2">
        <f t="shared" si="10"/>
        <v>28220.103000000003</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117101.57</v>
      </c>
      <c r="D687" s="1">
        <f>'PR-RAS'!E694</f>
        <v>269194.88</v>
      </c>
      <c r="E687" s="1">
        <v>0</v>
      </c>
      <c r="F687" s="1">
        <v>0</v>
      </c>
      <c r="G687" s="2">
        <f t="shared" si="10"/>
        <v>449667.05238000007</v>
      </c>
      <c r="H687" s="2">
        <f t="shared" si="11"/>
        <v>0.54999999998835847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529328.03</v>
      </c>
      <c r="D691" s="1">
        <f>'PR-RAS'!E698</f>
        <v>81138.539999999994</v>
      </c>
      <c r="E691" s="1">
        <v>0</v>
      </c>
      <c r="F691" s="1">
        <v>0</v>
      </c>
      <c r="G691" s="2">
        <f t="shared" si="10"/>
        <v>477207.52589999995</v>
      </c>
      <c r="H691" s="2">
        <f t="shared" si="11"/>
        <v>0.49000000003434252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0.04</v>
      </c>
      <c r="E705" s="1">
        <v>0</v>
      </c>
      <c r="F705" s="1">
        <v>0</v>
      </c>
      <c r="G705" s="2">
        <f t="shared" si="10"/>
        <v>5.6319999999999995E-2</v>
      </c>
      <c r="H705" s="2">
        <f t="shared" si="11"/>
        <v>0.04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8986.2000000000007</v>
      </c>
      <c r="D711" s="1">
        <f>'PR-RAS'!E718</f>
        <v>8980.7999999999993</v>
      </c>
      <c r="E711" s="1">
        <v>0</v>
      </c>
      <c r="F711" s="1">
        <v>0</v>
      </c>
      <c r="G711" s="2">
        <f t="shared" si="10"/>
        <v>19132.937999999998</v>
      </c>
      <c r="H711" s="2">
        <f t="shared" si="11"/>
        <v>0.40000000000145519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53975.66</v>
      </c>
      <c r="D715" s="1">
        <f>'PR-RAS'!E722</f>
        <v>19181.82</v>
      </c>
      <c r="E715" s="1">
        <v>0</v>
      </c>
      <c r="F715" s="1">
        <v>0</v>
      </c>
      <c r="G715" s="2">
        <f t="shared" si="10"/>
        <v>65930.260200000004</v>
      </c>
      <c r="H715" s="2">
        <f t="shared" si="11"/>
        <v>0.51999999999679858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4731.12</v>
      </c>
      <c r="E716" s="1">
        <v>0</v>
      </c>
      <c r="F716" s="1">
        <v>0</v>
      </c>
      <c r="G716" s="2">
        <f t="shared" si="10"/>
        <v>6765.5015999999996</v>
      </c>
      <c r="H716" s="2">
        <f t="shared" si="11"/>
        <v>0.11999999999989086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10405.719999999999</v>
      </c>
      <c r="D718" s="1">
        <f>'PR-RAS'!E725</f>
        <v>0</v>
      </c>
      <c r="E718" s="1">
        <v>0</v>
      </c>
      <c r="F718" s="1">
        <v>0</v>
      </c>
      <c r="G718" s="2">
        <f t="shared" si="10"/>
        <v>7460.9012399999992</v>
      </c>
      <c r="H718" s="2">
        <f t="shared" si="11"/>
        <v>0.28000000000065484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4200</v>
      </c>
      <c r="D753" s="1">
        <f>'PR-RAS'!E760</f>
        <v>5045</v>
      </c>
      <c r="E753" s="1">
        <v>0</v>
      </c>
      <c r="F753" s="1">
        <v>0</v>
      </c>
      <c r="G753" s="2">
        <f t="shared" si="10"/>
        <v>10746.08</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17739</v>
      </c>
      <c r="D809" s="1">
        <f>'PR-RAS'!E816</f>
        <v>19400</v>
      </c>
      <c r="E809" s="1">
        <v>0</v>
      </c>
      <c r="F809" s="1">
        <v>0</v>
      </c>
      <c r="G809" s="2">
        <f t="shared" si="10"/>
        <v>45683.512000000002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10500</v>
      </c>
      <c r="D810" s="1">
        <f>'PR-RAS'!E817</f>
        <v>11680.1</v>
      </c>
      <c r="E810" s="1">
        <v>0</v>
      </c>
      <c r="F810" s="1">
        <v>0</v>
      </c>
      <c r="G810" s="2">
        <f t="shared" ref="G810:G983" si="18">(B810/1000)*(C810*1+D810*2)</f>
        <v>27392.9018</v>
      </c>
      <c r="H810" s="2">
        <f t="shared" ref="H810:H1067" si="19">ABS(C810-ROUND(C810,0))+ABS(D810-ROUND(D810,0))</f>
        <v>0.1000000000003638</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33080</v>
      </c>
      <c r="D812" s="1">
        <f>'PR-RAS'!E819</f>
        <v>32050</v>
      </c>
      <c r="E812" s="1">
        <v>0</v>
      </c>
      <c r="F812" s="1">
        <v>0</v>
      </c>
      <c r="G812" s="2">
        <f t="shared" si="18"/>
        <v>78812.98000000001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7410</v>
      </c>
      <c r="D814" s="1">
        <f>'PR-RAS'!E821</f>
        <v>10060</v>
      </c>
      <c r="E814" s="1">
        <v>0</v>
      </c>
      <c r="F814" s="1">
        <v>0</v>
      </c>
      <c r="G814" s="2">
        <f t="shared" si="18"/>
        <v>22381.89</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7350</v>
      </c>
      <c r="D815" s="1">
        <f>'PR-RAS'!E822</f>
        <v>8040</v>
      </c>
      <c r="E815" s="1">
        <v>0</v>
      </c>
      <c r="F815" s="1">
        <v>0</v>
      </c>
      <c r="G815" s="2">
        <f t="shared" si="18"/>
        <v>19072.02</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21840</v>
      </c>
      <c r="D816" s="1">
        <f>'PR-RAS'!E823</f>
        <v>24200</v>
      </c>
      <c r="E816" s="1">
        <v>0</v>
      </c>
      <c r="F816" s="1">
        <v>0</v>
      </c>
      <c r="G816" s="2">
        <f t="shared" si="18"/>
        <v>57245.599999999999</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31714.87</v>
      </c>
      <c r="D817" s="1">
        <f>'PR-RAS'!E824</f>
        <v>33215.79</v>
      </c>
      <c r="E817" s="1">
        <v>0</v>
      </c>
      <c r="F817" s="1">
        <v>0</v>
      </c>
      <c r="G817" s="2">
        <f t="shared" si="18"/>
        <v>80087.503199999992</v>
      </c>
      <c r="H817" s="2">
        <f t="shared" si="19"/>
        <v>0.34000000000014552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6242.11</v>
      </c>
      <c r="D819" s="1">
        <f>'PR-RAS'!E826</f>
        <v>7517</v>
      </c>
      <c r="E819" s="1">
        <v>0</v>
      </c>
      <c r="F819" s="1">
        <v>0</v>
      </c>
      <c r="G819" s="2">
        <f t="shared" si="18"/>
        <v>17403.857980000001</v>
      </c>
      <c r="H819" s="2">
        <f t="shared" si="19"/>
        <v>0.10999999999967258</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65095.02</v>
      </c>
      <c r="D821" s="1">
        <f>'PR-RAS'!E828</f>
        <v>150570.6</v>
      </c>
      <c r="E821" s="1">
        <v>0</v>
      </c>
      <c r="F821" s="1">
        <v>0</v>
      </c>
      <c r="G821" s="2">
        <f t="shared" si="18"/>
        <v>300313.70040000003</v>
      </c>
      <c r="H821" s="2">
        <f t="shared" si="19"/>
        <v>0.41999999999097781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69011.070000000007</v>
      </c>
      <c r="D823" s="1">
        <f>'PR-RAS'!E830</f>
        <v>307159.61</v>
      </c>
      <c r="E823" s="1">
        <v>0</v>
      </c>
      <c r="F823" s="1">
        <v>0</v>
      </c>
      <c r="G823" s="2">
        <f t="shared" si="18"/>
        <v>561697.49838</v>
      </c>
      <c r="H823" s="2">
        <f t="shared" si="19"/>
        <v>0.46000000002095476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9212975.0600000005</v>
      </c>
      <c r="D984" s="6">
        <f>BILANCA!E6</f>
        <v>8938186.4000000004</v>
      </c>
      <c r="E984" s="6">
        <v>0</v>
      </c>
      <c r="F984" s="6">
        <v>0</v>
      </c>
      <c r="G984" s="7">
        <f t="shared" ref="G984:G1241" si="22">B984/1000*C984+B984/500*D984</f>
        <v>27089.347860000002</v>
      </c>
      <c r="H984" s="7">
        <f t="shared" si="19"/>
        <v>0.46000000089406967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7592063.4600000009</v>
      </c>
      <c r="D985" s="1">
        <f>BILANCA!E7</f>
        <v>7909209.330000001</v>
      </c>
      <c r="E985" s="1">
        <v>0</v>
      </c>
      <c r="F985" s="1">
        <v>0</v>
      </c>
      <c r="G985" s="2">
        <f t="shared" si="22"/>
        <v>46820.964240000008</v>
      </c>
      <c r="H985" s="2">
        <f t="shared" si="19"/>
        <v>0.79000000189989805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585785.72</v>
      </c>
      <c r="D986" s="1">
        <f>BILANCA!E8</f>
        <v>585785.72</v>
      </c>
      <c r="E986" s="1">
        <v>0</v>
      </c>
      <c r="F986" s="1">
        <v>0</v>
      </c>
      <c r="G986" s="2">
        <f t="shared" si="22"/>
        <v>5272.0714800000005</v>
      </c>
      <c r="H986" s="2">
        <f t="shared" si="19"/>
        <v>0.56000000005587935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585785.72</v>
      </c>
      <c r="D987" s="1">
        <f>BILANCA!E9</f>
        <v>585785.72</v>
      </c>
      <c r="E987" s="1">
        <v>0</v>
      </c>
      <c r="F987" s="1">
        <v>0</v>
      </c>
      <c r="G987" s="2">
        <f t="shared" si="22"/>
        <v>7029.4286400000001</v>
      </c>
      <c r="H987" s="2">
        <f t="shared" si="19"/>
        <v>0.56000000005587935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6843479.7400000012</v>
      </c>
      <c r="D990" s="1">
        <f>BILANCA!E12</f>
        <v>7160625.6100000013</v>
      </c>
      <c r="E990" s="1">
        <v>0</v>
      </c>
      <c r="F990" s="1">
        <v>0</v>
      </c>
      <c r="G990" s="2">
        <f t="shared" si="22"/>
        <v>148153.11672000005</v>
      </c>
      <c r="H990" s="2">
        <f t="shared" si="19"/>
        <v>0.64999999757856131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6671477.7300000014</v>
      </c>
      <c r="D991" s="1">
        <f>BILANCA!E13</f>
        <v>6836617.2800000012</v>
      </c>
      <c r="E991" s="1">
        <v>0</v>
      </c>
      <c r="F991" s="1">
        <v>0</v>
      </c>
      <c r="G991" s="2">
        <f t="shared" si="22"/>
        <v>162757.69832000002</v>
      </c>
      <c r="H991" s="2">
        <f t="shared" si="19"/>
        <v>0.54999999981373549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1675211.15</v>
      </c>
      <c r="D993" s="1">
        <f>BILANCA!E15</f>
        <v>1754072.03</v>
      </c>
      <c r="E993" s="1">
        <v>0</v>
      </c>
      <c r="F993" s="1">
        <v>0</v>
      </c>
      <c r="G993" s="2">
        <f t="shared" si="22"/>
        <v>51833.552100000001</v>
      </c>
      <c r="H993" s="2">
        <f t="shared" si="19"/>
        <v>0.17999999993480742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5349666.66</v>
      </c>
      <c r="D994" s="1">
        <f>BILANCA!E16</f>
        <v>5496084.8399999999</v>
      </c>
      <c r="E994" s="1">
        <v>0</v>
      </c>
      <c r="F994" s="1">
        <v>0</v>
      </c>
      <c r="G994" s="2">
        <f t="shared" si="22"/>
        <v>179760.19974000001</v>
      </c>
      <c r="H994" s="2">
        <f t="shared" si="19"/>
        <v>0.5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7996419.4800000004</v>
      </c>
      <c r="D995" s="1">
        <f>BILANCA!E17</f>
        <v>8474858.9600000009</v>
      </c>
      <c r="E995" s="1">
        <v>0</v>
      </c>
      <c r="F995" s="1">
        <v>0</v>
      </c>
      <c r="G995" s="2">
        <f t="shared" si="22"/>
        <v>299353.64880000002</v>
      </c>
      <c r="H995" s="2">
        <f t="shared" si="19"/>
        <v>0.51999999955296516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8349819.5599999996</v>
      </c>
      <c r="D996" s="1">
        <f>BILANCA!E18</f>
        <v>8888398.5500000007</v>
      </c>
      <c r="E996" s="1">
        <v>0</v>
      </c>
      <c r="F996" s="1">
        <v>0</v>
      </c>
      <c r="G996" s="2">
        <f t="shared" si="22"/>
        <v>339646.01658</v>
      </c>
      <c r="H996" s="2">
        <f t="shared" si="19"/>
        <v>0.88999999966472387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82614.66</v>
      </c>
      <c r="D997" s="1">
        <f>BILANCA!E19</f>
        <v>152155.32</v>
      </c>
      <c r="E997" s="1">
        <v>0</v>
      </c>
      <c r="F997" s="1">
        <v>0</v>
      </c>
      <c r="G997" s="2">
        <f t="shared" si="22"/>
        <v>5416.9542000000001</v>
      </c>
      <c r="H997" s="2">
        <f t="shared" si="19"/>
        <v>0.66000000000349246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29720.46</v>
      </c>
      <c r="D998" s="1">
        <f>BILANCA!E20</f>
        <v>30940.46</v>
      </c>
      <c r="E998" s="1">
        <v>0</v>
      </c>
      <c r="F998" s="1">
        <v>0</v>
      </c>
      <c r="G998" s="2">
        <f t="shared" si="22"/>
        <v>1374.0207</v>
      </c>
      <c r="H998" s="2">
        <f t="shared" si="19"/>
        <v>0.91999999999825377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300.23</v>
      </c>
      <c r="D999" s="1">
        <f>BILANCA!E21</f>
        <v>300.23</v>
      </c>
      <c r="E999" s="1">
        <v>0</v>
      </c>
      <c r="F999" s="1">
        <v>0</v>
      </c>
      <c r="G999" s="2">
        <f t="shared" si="22"/>
        <v>14.41104</v>
      </c>
      <c r="H999" s="2">
        <f t="shared" si="19"/>
        <v>0.46000000000003638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23981.279999999999</v>
      </c>
      <c r="D1000" s="1">
        <f>BILANCA!E22</f>
        <v>39168.78</v>
      </c>
      <c r="E1000" s="1">
        <v>0</v>
      </c>
      <c r="F1000" s="1">
        <v>0</v>
      </c>
      <c r="G1000" s="2">
        <f t="shared" si="22"/>
        <v>1739.42028</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93020.75</v>
      </c>
      <c r="D1004" s="1">
        <f>BILANCA!E26</f>
        <v>184270.75</v>
      </c>
      <c r="E1004" s="1">
        <v>0</v>
      </c>
      <c r="F1004" s="1">
        <v>0</v>
      </c>
      <c r="G1004" s="2">
        <f t="shared" si="22"/>
        <v>9692.8072499999998</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64408.06</v>
      </c>
      <c r="D1006" s="1">
        <f>BILANCA!E28</f>
        <v>102524.9</v>
      </c>
      <c r="E1006" s="1">
        <v>0</v>
      </c>
      <c r="F1006" s="1">
        <v>0</v>
      </c>
      <c r="G1006" s="2">
        <f t="shared" si="22"/>
        <v>6197.5307799999991</v>
      </c>
      <c r="H1006" s="2">
        <f t="shared" si="19"/>
        <v>0.16000000000349246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23880.55</v>
      </c>
      <c r="D1008" s="1">
        <f>BILANCA!E30</f>
        <v>23880.55</v>
      </c>
      <c r="E1008" s="1">
        <v>0</v>
      </c>
      <c r="F1008" s="1">
        <v>0</v>
      </c>
      <c r="G1008" s="2">
        <f t="shared" si="22"/>
        <v>1791.0412499999998</v>
      </c>
      <c r="H1008" s="2">
        <f t="shared" si="19"/>
        <v>0.90000000000145519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23880.55</v>
      </c>
      <c r="D1012" s="1">
        <f>BILANCA!E34</f>
        <v>23880.55</v>
      </c>
      <c r="E1012" s="1">
        <v>0</v>
      </c>
      <c r="F1012" s="1">
        <v>0</v>
      </c>
      <c r="G1012" s="2">
        <f t="shared" si="22"/>
        <v>2077.6078500000003</v>
      </c>
      <c r="H1012" s="2">
        <f t="shared" si="19"/>
        <v>0.90000000000145519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89387.35</v>
      </c>
      <c r="D1023" s="1">
        <f>BILANCA!E45</f>
        <v>171853.01</v>
      </c>
      <c r="E1023" s="1">
        <v>0</v>
      </c>
      <c r="F1023" s="1">
        <v>0</v>
      </c>
      <c r="G1023" s="2">
        <f t="shared" si="22"/>
        <v>17323.734800000002</v>
      </c>
      <c r="H1023" s="2">
        <f t="shared" si="19"/>
        <v>0.36000000001513399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21633.82</v>
      </c>
      <c r="D1026" s="1">
        <f>BILANCA!E48</f>
        <v>104099.48</v>
      </c>
      <c r="E1026" s="1">
        <v>0</v>
      </c>
      <c r="F1026" s="1">
        <v>0</v>
      </c>
      <c r="G1026" s="2">
        <f t="shared" si="22"/>
        <v>9882.8095399999984</v>
      </c>
      <c r="H1026" s="2">
        <f t="shared" si="19"/>
        <v>0.6599999999962165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67753.53</v>
      </c>
      <c r="D1027" s="1">
        <f>BILANCA!E49</f>
        <v>67753.53</v>
      </c>
      <c r="E1027" s="1">
        <v>0</v>
      </c>
      <c r="F1027" s="1">
        <v>0</v>
      </c>
      <c r="G1027" s="2">
        <f t="shared" si="22"/>
        <v>8943.4659599999995</v>
      </c>
      <c r="H1027" s="2">
        <f t="shared" si="19"/>
        <v>0.94000000000232831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20032.45</v>
      </c>
      <c r="D1032" s="1">
        <f>BILANCA!E54</f>
        <v>20032.45</v>
      </c>
      <c r="E1032" s="1">
        <v>0</v>
      </c>
      <c r="F1032" s="1">
        <v>0</v>
      </c>
      <c r="G1032" s="2">
        <f t="shared" si="22"/>
        <v>2944.7701500000003</v>
      </c>
      <c r="H1032" s="2">
        <f t="shared" si="19"/>
        <v>0.90000000000145519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20032.45</v>
      </c>
      <c r="D1033" s="1">
        <f>BILANCA!E55</f>
        <v>20032.45</v>
      </c>
      <c r="E1033" s="1">
        <v>0</v>
      </c>
      <c r="F1033" s="1">
        <v>0</v>
      </c>
      <c r="G1033" s="2">
        <f t="shared" si="22"/>
        <v>3004.8675000000003</v>
      </c>
      <c r="H1033" s="2">
        <f t="shared" si="19"/>
        <v>0.90000000000145519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162798</v>
      </c>
      <c r="D1034" s="1">
        <f>BILANCA!E56</f>
        <v>162798</v>
      </c>
      <c r="E1034" s="1">
        <v>0</v>
      </c>
      <c r="F1034" s="1">
        <v>0</v>
      </c>
      <c r="G1034" s="2">
        <f t="shared" si="22"/>
        <v>24908.094000000001</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162798</v>
      </c>
      <c r="D1035" s="1">
        <f>BILANCA!E57</f>
        <v>162798</v>
      </c>
      <c r="E1035" s="1">
        <v>0</v>
      </c>
      <c r="F1035" s="1">
        <v>0</v>
      </c>
      <c r="G1035" s="2">
        <f t="shared" si="22"/>
        <v>25396.487999999998</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1620911.6</v>
      </c>
      <c r="D1046" s="1">
        <f>BILANCA!E68</f>
        <v>1028977.07</v>
      </c>
      <c r="E1046" s="1">
        <v>0</v>
      </c>
      <c r="F1046" s="1">
        <v>0</v>
      </c>
      <c r="G1046" s="2">
        <f t="shared" si="22"/>
        <v>231768.54162</v>
      </c>
      <c r="H1046" s="2">
        <f t="shared" si="19"/>
        <v>0.469999999855645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882039.72</v>
      </c>
      <c r="D1047" s="1">
        <f>BILANCA!E69</f>
        <v>345837.01</v>
      </c>
      <c r="E1047" s="1">
        <v>0</v>
      </c>
      <c r="F1047" s="1">
        <v>0</v>
      </c>
      <c r="G1047" s="2">
        <f t="shared" si="22"/>
        <v>100717.67936000001</v>
      </c>
      <c r="H1047" s="2">
        <f t="shared" si="19"/>
        <v>0.2900000000372529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882039.72</v>
      </c>
      <c r="D1048" s="1">
        <f>BILANCA!E70</f>
        <v>345837.01</v>
      </c>
      <c r="E1048" s="1">
        <v>0</v>
      </c>
      <c r="F1048" s="1">
        <v>0</v>
      </c>
      <c r="G1048" s="2">
        <f t="shared" si="22"/>
        <v>102291.3931</v>
      </c>
      <c r="H1048" s="2">
        <f t="shared" si="19"/>
        <v>0.2900000000372529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882039.72</v>
      </c>
      <c r="D1050" s="1">
        <f>BILANCA!E72</f>
        <v>345837.01</v>
      </c>
      <c r="E1050" s="1">
        <v>0</v>
      </c>
      <c r="F1050" s="1">
        <v>0</v>
      </c>
      <c r="G1050" s="2">
        <f t="shared" si="22"/>
        <v>105438.82058</v>
      </c>
      <c r="H1050" s="2">
        <f t="shared" si="19"/>
        <v>0.2900000000372529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6498.5599999999995</v>
      </c>
      <c r="E1056" s="1">
        <v>0</v>
      </c>
      <c r="F1056" s="1">
        <v>0</v>
      </c>
      <c r="G1056" s="2">
        <f t="shared" si="22"/>
        <v>948.78975999999989</v>
      </c>
      <c r="H1056" s="2">
        <f t="shared" si="19"/>
        <v>0.44000000000050932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780.77</v>
      </c>
      <c r="E1061" s="1">
        <v>0</v>
      </c>
      <c r="F1061" s="1">
        <v>0</v>
      </c>
      <c r="G1061" s="2">
        <f t="shared" si="22"/>
        <v>121.80011999999999</v>
      </c>
      <c r="H1061" s="2">
        <f t="shared" si="19"/>
        <v>0.23000000000001819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5717.79</v>
      </c>
      <c r="E1064" s="1">
        <v>0</v>
      </c>
      <c r="F1064" s="1">
        <v>0</v>
      </c>
      <c r="G1064" s="2">
        <f t="shared" si="22"/>
        <v>926.28197999999998</v>
      </c>
      <c r="H1064" s="2">
        <f t="shared" si="19"/>
        <v>0.21000000000003638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569115.4</v>
      </c>
      <c r="D1112" s="1">
        <f>BILANCA!E134</f>
        <v>569115.4</v>
      </c>
      <c r="E1112" s="1">
        <v>0</v>
      </c>
      <c r="F1112" s="1">
        <v>0</v>
      </c>
      <c r="G1112" s="2">
        <f t="shared" si="22"/>
        <v>220247.65979999999</v>
      </c>
      <c r="H1112" s="2">
        <f t="shared" si="23"/>
        <v>0.80000000004656613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569115.4</v>
      </c>
      <c r="D1113" s="1">
        <f>BILANCA!E135</f>
        <v>569115.4</v>
      </c>
      <c r="E1113" s="1">
        <v>0</v>
      </c>
      <c r="F1113" s="1">
        <v>0</v>
      </c>
      <c r="G1113" s="2">
        <f t="shared" si="22"/>
        <v>221955.00600000002</v>
      </c>
      <c r="H1113" s="2">
        <f t="shared" si="23"/>
        <v>0.80000000004656613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569115.4</v>
      </c>
      <c r="D1117" s="1">
        <f>BILANCA!E139</f>
        <v>569115.4</v>
      </c>
      <c r="E1117" s="1">
        <v>0</v>
      </c>
      <c r="F1117" s="1">
        <v>0</v>
      </c>
      <c r="G1117" s="2">
        <f t="shared" si="22"/>
        <v>228784.39079999999</v>
      </c>
      <c r="H1117" s="2">
        <f t="shared" si="23"/>
        <v>0.80000000004656613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118392.84000000001</v>
      </c>
      <c r="D1124" s="1">
        <f>BILANCA!E146</f>
        <v>87034.33</v>
      </c>
      <c r="E1124" s="1">
        <v>0</v>
      </c>
      <c r="F1124" s="1">
        <v>0</v>
      </c>
      <c r="G1124" s="2">
        <f t="shared" si="22"/>
        <v>41237.071499999998</v>
      </c>
      <c r="H1124" s="2">
        <f t="shared" si="23"/>
        <v>0.48999999999068677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2420.96</v>
      </c>
      <c r="D1125" s="1">
        <f>BILANCA!E147</f>
        <v>8676.27</v>
      </c>
      <c r="E1125" s="1">
        <v>0</v>
      </c>
      <c r="F1125" s="1">
        <v>0</v>
      </c>
      <c r="G1125" s="2">
        <f t="shared" si="22"/>
        <v>2807.837</v>
      </c>
      <c r="H1125" s="2">
        <f t="shared" si="23"/>
        <v>0.31000000000040018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37836.75</v>
      </c>
      <c r="D1136" s="1">
        <f>BILANCA!E158</f>
        <v>15830.2</v>
      </c>
      <c r="E1136" s="1">
        <v>0</v>
      </c>
      <c r="F1136" s="1">
        <v>0</v>
      </c>
      <c r="G1136" s="2">
        <f t="shared" si="22"/>
        <v>10633.06395</v>
      </c>
      <c r="H1136" s="2">
        <f t="shared" si="23"/>
        <v>0.4500000000007276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84265.13</v>
      </c>
      <c r="D1137" s="1">
        <f>BILANCA!E159</f>
        <v>72595.92</v>
      </c>
      <c r="E1137" s="1">
        <v>0</v>
      </c>
      <c r="F1137" s="1">
        <v>0</v>
      </c>
      <c r="G1137" s="2">
        <f t="shared" si="22"/>
        <v>35336.373380000005</v>
      </c>
      <c r="H1137" s="2">
        <f t="shared" si="23"/>
        <v>0.21000000000640284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1599.96</v>
      </c>
      <c r="D1138" s="1">
        <f>BILANCA!E160</f>
        <v>819.31</v>
      </c>
      <c r="E1138" s="1">
        <v>0</v>
      </c>
      <c r="F1138" s="1">
        <v>0</v>
      </c>
      <c r="G1138" s="2">
        <f t="shared" si="22"/>
        <v>501.97989999999999</v>
      </c>
      <c r="H1138" s="2">
        <f t="shared" si="23"/>
        <v>0.34999999999990905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7729.96</v>
      </c>
      <c r="D1141" s="1">
        <f>BILANCA!E163</f>
        <v>10887.37</v>
      </c>
      <c r="E1141" s="1">
        <v>0</v>
      </c>
      <c r="F1141" s="1">
        <v>0</v>
      </c>
      <c r="G1141" s="2">
        <f t="shared" si="22"/>
        <v>4661.7426000000005</v>
      </c>
      <c r="H1141" s="2">
        <f t="shared" si="23"/>
        <v>0.41000000000076398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51363.64</v>
      </c>
      <c r="D1142" s="1">
        <f>BILANCA!E164</f>
        <v>20491.77</v>
      </c>
      <c r="E1142" s="1">
        <v>0</v>
      </c>
      <c r="F1142" s="1">
        <v>0</v>
      </c>
      <c r="G1142" s="2">
        <f t="shared" si="22"/>
        <v>14683.20162</v>
      </c>
      <c r="H1142" s="2">
        <f t="shared" si="23"/>
        <v>0.59000000000014552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63401.06</v>
      </c>
      <c r="D1143" s="1">
        <f>BILANCA!E165</f>
        <v>21533.54</v>
      </c>
      <c r="E1143" s="1">
        <v>0</v>
      </c>
      <c r="F1143" s="1">
        <v>0</v>
      </c>
      <c r="G1143" s="2">
        <f t="shared" si="22"/>
        <v>17034.902399999999</v>
      </c>
      <c r="H1143" s="2">
        <f t="shared" si="23"/>
        <v>0.51999999999679858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12037.42</v>
      </c>
      <c r="D1147" s="1">
        <f>BILANCA!E169</f>
        <v>1041.77</v>
      </c>
      <c r="E1147" s="1">
        <v>0</v>
      </c>
      <c r="F1147" s="1">
        <v>0</v>
      </c>
      <c r="G1147" s="2">
        <f t="shared" si="22"/>
        <v>2315.8374400000002</v>
      </c>
      <c r="H1147" s="2">
        <f t="shared" si="23"/>
        <v>0.65000000000009095</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9212975.0600000005</v>
      </c>
      <c r="D1152" s="1">
        <f>BILANCA!E175</f>
        <v>8938186.4000000004</v>
      </c>
      <c r="E1152" s="1">
        <v>0</v>
      </c>
      <c r="F1152" s="1">
        <v>0</v>
      </c>
      <c r="G1152" s="2">
        <f t="shared" si="22"/>
        <v>4578099.7883400004</v>
      </c>
      <c r="H1152" s="2">
        <f t="shared" si="23"/>
        <v>0.46000000089406967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647850.83000000007</v>
      </c>
      <c r="D1153" s="1">
        <f>BILANCA!E176</f>
        <v>280565.44999999995</v>
      </c>
      <c r="E1153" s="1">
        <v>0</v>
      </c>
      <c r="F1153" s="1">
        <v>0</v>
      </c>
      <c r="G1153" s="2">
        <f t="shared" si="22"/>
        <v>205526.89410000003</v>
      </c>
      <c r="H1153" s="2">
        <f t="shared" si="23"/>
        <v>0.61999999987892807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161386.57</v>
      </c>
      <c r="D1154" s="1">
        <f>BILANCA!E177</f>
        <v>142244.4</v>
      </c>
      <c r="E1154" s="1">
        <v>0</v>
      </c>
      <c r="F1154" s="1">
        <v>0</v>
      </c>
      <c r="G1154" s="2">
        <f t="shared" si="22"/>
        <v>76244.688270000013</v>
      </c>
      <c r="H1154" s="2">
        <f t="shared" si="23"/>
        <v>0.82999999998719431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12496.55</v>
      </c>
      <c r="D1155" s="1">
        <f>BILANCA!E178</f>
        <v>37360.32</v>
      </c>
      <c r="E1155" s="1">
        <v>0</v>
      </c>
      <c r="F1155" s="1">
        <v>0</v>
      </c>
      <c r="G1155" s="2">
        <f t="shared" si="22"/>
        <v>15001.356679999999</v>
      </c>
      <c r="H1155" s="2">
        <f t="shared" si="23"/>
        <v>0.77000000000043656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120842.98</v>
      </c>
      <c r="D1156" s="1">
        <f>BILANCA!E179</f>
        <v>79231.899999999994</v>
      </c>
      <c r="E1156" s="1">
        <v>0</v>
      </c>
      <c r="F1156" s="1">
        <v>0</v>
      </c>
      <c r="G1156" s="2">
        <f t="shared" si="22"/>
        <v>48320.072939999991</v>
      </c>
      <c r="H1156" s="2">
        <f t="shared" si="23"/>
        <v>0.1200000000098953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680.4</v>
      </c>
      <c r="D1157" s="1">
        <f>BILANCA!E180</f>
        <v>602.16999999999996</v>
      </c>
      <c r="E1157" s="1">
        <v>0</v>
      </c>
      <c r="F1157" s="1">
        <v>0</v>
      </c>
      <c r="G1157" s="2">
        <f t="shared" si="22"/>
        <v>327.94475999999997</v>
      </c>
      <c r="H1157" s="2">
        <f t="shared" si="23"/>
        <v>0.56999999999993634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680.4</v>
      </c>
      <c r="D1160" s="1">
        <f>BILANCA!E183</f>
        <v>602.16999999999996</v>
      </c>
      <c r="E1160" s="1">
        <v>0</v>
      </c>
      <c r="F1160" s="1">
        <v>0</v>
      </c>
      <c r="G1160" s="2">
        <f t="shared" si="22"/>
        <v>333.59897999999998</v>
      </c>
      <c r="H1160" s="2">
        <f t="shared" si="23"/>
        <v>0.56999999999993634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293.2</v>
      </c>
      <c r="E1162" s="1">
        <v>0</v>
      </c>
      <c r="F1162" s="1">
        <v>0</v>
      </c>
      <c r="G1162" s="2">
        <f>B1162/1000*C1162+B1162/500*D1162</f>
        <v>104.96559999999999</v>
      </c>
      <c r="H1162" s="2">
        <f>ABS(C1162-ROUND(C1162,0))+ABS(D1162-ROUND(D1162,0))</f>
        <v>0.19999999999998863</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4357.7299999999996</v>
      </c>
      <c r="D1163" s="1">
        <f>BILANCA!E186</f>
        <v>9323.48</v>
      </c>
      <c r="E1163" s="1">
        <v>0</v>
      </c>
      <c r="F1163" s="1">
        <v>0</v>
      </c>
      <c r="G1163" s="2">
        <f t="shared" si="22"/>
        <v>4140.8441999999995</v>
      </c>
      <c r="H1163" s="2">
        <f t="shared" si="23"/>
        <v>0.75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23008.91</v>
      </c>
      <c r="D1165" s="1">
        <f>BILANCA!E188</f>
        <v>15433.33</v>
      </c>
      <c r="E1165" s="1">
        <v>0</v>
      </c>
      <c r="F1165" s="1">
        <v>0</v>
      </c>
      <c r="G1165" s="2">
        <f t="shared" si="22"/>
        <v>9805.3537399999987</v>
      </c>
      <c r="H1165" s="2">
        <f t="shared" si="23"/>
        <v>0.42000000000007276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486464.26</v>
      </c>
      <c r="D1166" s="1">
        <f>BILANCA!E189</f>
        <v>138321.04999999999</v>
      </c>
      <c r="E1166" s="1">
        <v>0</v>
      </c>
      <c r="F1166" s="1">
        <v>0</v>
      </c>
      <c r="G1166" s="2">
        <f t="shared" si="22"/>
        <v>139648.46388</v>
      </c>
      <c r="H1166" s="2">
        <f t="shared" si="23"/>
        <v>0.30999999999767169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8565124.2300000004</v>
      </c>
      <c r="D1214" s="1">
        <f>BILANCA!E237</f>
        <v>8657620.9500000011</v>
      </c>
      <c r="E1214" s="1">
        <v>0</v>
      </c>
      <c r="F1214" s="1">
        <v>0</v>
      </c>
      <c r="G1214" s="2">
        <f t="shared" si="22"/>
        <v>5978364.576030001</v>
      </c>
      <c r="H1214" s="2">
        <f t="shared" si="23"/>
        <v>0.27999999932944775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8161178.8600000003</v>
      </c>
      <c r="D1215" s="1">
        <f>BILANCA!E238</f>
        <v>8478324.7300000004</v>
      </c>
      <c r="E1215" s="1">
        <v>0</v>
      </c>
      <c r="F1215" s="1">
        <v>0</v>
      </c>
      <c r="G1215" s="2">
        <f t="shared" si="22"/>
        <v>5827336.1702400008</v>
      </c>
      <c r="H1215" s="2">
        <f t="shared" si="23"/>
        <v>0.40999999921768904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8161178.8600000003</v>
      </c>
      <c r="D1216" s="1">
        <f>BILANCA!E239</f>
        <v>8478324.7300000004</v>
      </c>
      <c r="E1216" s="1">
        <v>0</v>
      </c>
      <c r="F1216" s="1">
        <v>0</v>
      </c>
      <c r="G1216" s="2">
        <f t="shared" si="22"/>
        <v>5852453.9985600002</v>
      </c>
      <c r="H1216" s="2">
        <f t="shared" si="23"/>
        <v>0.40999999921768904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8161178.8600000003</v>
      </c>
      <c r="D1217" s="1">
        <f>BILANCA!E240</f>
        <v>8478324.7300000004</v>
      </c>
      <c r="E1217" s="1">
        <v>0</v>
      </c>
      <c r="F1217" s="1">
        <v>0</v>
      </c>
      <c r="G1217" s="2">
        <f t="shared" si="22"/>
        <v>5877571.8268800005</v>
      </c>
      <c r="H1217" s="2">
        <f t="shared" si="23"/>
        <v>0.40999999921768904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231015.36</v>
      </c>
      <c r="D1222" s="1">
        <f>BILANCA!E245</f>
        <v>58321.21</v>
      </c>
      <c r="E1222" s="1">
        <v>0</v>
      </c>
      <c r="F1222" s="1">
        <v>0</v>
      </c>
      <c r="G1222" s="2">
        <f t="shared" si="22"/>
        <v>83090.209419999999</v>
      </c>
      <c r="H1222" s="2">
        <f t="shared" si="23"/>
        <v>0.56999999998515705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231015.36</v>
      </c>
      <c r="D1223" s="1">
        <f>BILANCA!E246</f>
        <v>58321.21</v>
      </c>
      <c r="E1223" s="1">
        <v>0</v>
      </c>
      <c r="F1223" s="1">
        <v>0</v>
      </c>
      <c r="G1223" s="2">
        <f t="shared" si="22"/>
        <v>83437.867199999993</v>
      </c>
      <c r="H1223" s="2">
        <f t="shared" si="23"/>
        <v>0.56999999998515705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58321.21</v>
      </c>
      <c r="E1224" s="1">
        <v>0</v>
      </c>
      <c r="F1224" s="1">
        <v>0</v>
      </c>
      <c r="G1224" s="2">
        <f t="shared" si="22"/>
        <v>28110.823219999998</v>
      </c>
      <c r="H1224" s="2">
        <f t="shared" si="23"/>
        <v>0.20999999999912689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231015.36</v>
      </c>
      <c r="D1225" s="1">
        <f>BILANCA!E248</f>
        <v>0</v>
      </c>
      <c r="E1225" s="1">
        <v>0</v>
      </c>
      <c r="F1225" s="1">
        <v>0</v>
      </c>
      <c r="G1225" s="2">
        <f t="shared" si="22"/>
        <v>55905.717119999994</v>
      </c>
      <c r="H1225" s="2">
        <f t="shared" si="23"/>
        <v>0.35999999998603016</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121028.18</v>
      </c>
      <c r="D1232" s="1">
        <f>BILANCA!E255</f>
        <v>95086.92</v>
      </c>
      <c r="E1232" s="1">
        <v>0</v>
      </c>
      <c r="F1232" s="1">
        <v>0</v>
      </c>
      <c r="G1232" s="2">
        <f t="shared" si="22"/>
        <v>77489.302979999993</v>
      </c>
      <c r="H1232" s="2">
        <f t="shared" si="23"/>
        <v>0.25999999999476131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51901.83</v>
      </c>
      <c r="D1233" s="1">
        <f>BILANCA!E256</f>
        <v>25888.09</v>
      </c>
      <c r="E1233" s="1">
        <v>0</v>
      </c>
      <c r="F1233" s="1">
        <v>0</v>
      </c>
      <c r="G1233" s="2">
        <f t="shared" si="22"/>
        <v>25919.502500000002</v>
      </c>
      <c r="H1233" s="2">
        <f t="shared" si="23"/>
        <v>0.25999999999839929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7729.66</v>
      </c>
      <c r="D1240" s="1">
        <f>BILANCA!E264</f>
        <v>55524.9</v>
      </c>
      <c r="E1240" s="1">
        <v>0</v>
      </c>
      <c r="F1240" s="1">
        <v>0</v>
      </c>
      <c r="G1240" s="2">
        <f t="shared" si="22"/>
        <v>30526.321220000002</v>
      </c>
      <c r="H1240" s="2">
        <f t="shared" si="23"/>
        <v>0.43999999999869033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118393.14</v>
      </c>
      <c r="D1241" s="1">
        <f>BILANCA!E265</f>
        <v>42396.800000000003</v>
      </c>
      <c r="E1241" s="1">
        <v>0</v>
      </c>
      <c r="F1241" s="1">
        <v>0</v>
      </c>
      <c r="G1241" s="2">
        <f t="shared" si="22"/>
        <v>52422.178920000006</v>
      </c>
      <c r="H1241" s="2">
        <f t="shared" si="23"/>
        <v>0.33999999999650754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12037.42</v>
      </c>
      <c r="D1242" s="1">
        <f>BILANCA!E266</f>
        <v>21533.54</v>
      </c>
      <c r="E1242" s="1">
        <v>0</v>
      </c>
      <c r="F1242" s="1">
        <v>0</v>
      </c>
      <c r="G1242" s="2">
        <f t="shared" ref="G1242:G1479" si="24">B1242/1000*C1242+B1242/500*D1242</f>
        <v>14272.065500000001</v>
      </c>
      <c r="H1242" s="2">
        <f t="shared" si="23"/>
        <v>0.87999999999919964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51363.64</v>
      </c>
      <c r="D1243" s="1">
        <f>BILANCA!E267</f>
        <v>0</v>
      </c>
      <c r="E1243" s="1">
        <v>0</v>
      </c>
      <c r="F1243" s="1">
        <v>0</v>
      </c>
      <c r="G1243" s="2">
        <f t="shared" si="24"/>
        <v>13354.546400000001</v>
      </c>
      <c r="H1243" s="2">
        <f t="shared" si="23"/>
        <v>0.36000000000058208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917.79</v>
      </c>
      <c r="E1245" s="1">
        <v>0</v>
      </c>
      <c r="F1245" s="1">
        <v>0</v>
      </c>
      <c r="G1245" s="2">
        <f t="shared" si="24"/>
        <v>480.92196000000001</v>
      </c>
      <c r="H1245" s="2">
        <f t="shared" si="23"/>
        <v>0.21000000000003638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4800</v>
      </c>
      <c r="E1247" s="1">
        <v>0</v>
      </c>
      <c r="F1247" s="1">
        <v>0</v>
      </c>
      <c r="G1247" s="2">
        <f t="shared" si="24"/>
        <v>2534.4</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47057.599999999999</v>
      </c>
      <c r="D1263" s="1">
        <f>BILANCA!E287</f>
        <v>57258.96</v>
      </c>
      <c r="E1263" s="1">
        <v>0</v>
      </c>
      <c r="F1263" s="1">
        <v>0</v>
      </c>
      <c r="G1263" s="2">
        <f t="shared" si="24"/>
        <v>45241.145600000003</v>
      </c>
      <c r="H1263" s="2">
        <f t="shared" si="23"/>
        <v>0.44000000000232831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114328.97</v>
      </c>
      <c r="D1264" s="1">
        <f>BILANCA!E288</f>
        <v>84985.44</v>
      </c>
      <c r="E1264" s="1">
        <v>0</v>
      </c>
      <c r="F1264" s="1">
        <v>0</v>
      </c>
      <c r="G1264" s="2">
        <f t="shared" si="24"/>
        <v>79888.257850000009</v>
      </c>
      <c r="H1264" s="2">
        <f t="shared" si="23"/>
        <v>0.47000000000116415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486464.26</v>
      </c>
      <c r="D1265" s="1">
        <f>BILANCA!E289</f>
        <v>113841.65</v>
      </c>
      <c r="E1265" s="1">
        <v>0</v>
      </c>
      <c r="F1265" s="1">
        <v>0</v>
      </c>
      <c r="G1265" s="2">
        <f t="shared" si="24"/>
        <v>201389.61192</v>
      </c>
      <c r="H1265" s="2">
        <f t="shared" si="23"/>
        <v>0.61000000001513399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24479.4</v>
      </c>
      <c r="E1266" s="1">
        <v>0</v>
      </c>
      <c r="F1266" s="1">
        <v>0</v>
      </c>
      <c r="G1266" s="2">
        <f t="shared" si="24"/>
        <v>13855.340399999999</v>
      </c>
      <c r="H1266" s="2">
        <f t="shared" si="23"/>
        <v>0.40000000000145519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11415.94</v>
      </c>
      <c r="E1273" s="1">
        <v>0</v>
      </c>
      <c r="F1273" s="1">
        <v>0</v>
      </c>
      <c r="G1273" s="2">
        <f t="shared" si="24"/>
        <v>6621.2451999999994</v>
      </c>
      <c r="H1273" s="2">
        <f t="shared" si="23"/>
        <v>5.9999999999490683E-2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3639.24</v>
      </c>
      <c r="E1275" s="1">
        <v>0</v>
      </c>
      <c r="F1275" s="1">
        <v>0</v>
      </c>
      <c r="G1275" s="2">
        <f t="shared" si="24"/>
        <v>2125.3161599999999</v>
      </c>
      <c r="H1275" s="2">
        <f t="shared" si="23"/>
        <v>0.23999999999978172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312947.05</v>
      </c>
      <c r="D1299" s="6">
        <f>'RAS-funkcijski'!E5</f>
        <v>387840.90999999992</v>
      </c>
      <c r="E1299" s="6">
        <v>0</v>
      </c>
      <c r="F1299" s="6">
        <v>0</v>
      </c>
      <c r="G1299" s="7">
        <f t="shared" si="24"/>
        <v>1088.62887</v>
      </c>
      <c r="H1299" s="7">
        <f t="shared" si="23"/>
        <v>0.1400000000721775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258757.45</v>
      </c>
      <c r="D1300" s="1">
        <f>'RAS-funkcijski'!E6</f>
        <v>291750.78999999998</v>
      </c>
      <c r="E1300" s="1">
        <v>0</v>
      </c>
      <c r="F1300" s="1">
        <v>0</v>
      </c>
      <c r="G1300" s="2">
        <f t="shared" si="24"/>
        <v>1684.5180599999999</v>
      </c>
      <c r="H1300" s="2">
        <f t="shared" si="23"/>
        <v>0.66000000003259629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258442.45</v>
      </c>
      <c r="D1301" s="1">
        <f>'RAS-funkcijski'!E7</f>
        <v>291750.78999999998</v>
      </c>
      <c r="E1301" s="1">
        <v>0</v>
      </c>
      <c r="F1301" s="1">
        <v>0</v>
      </c>
      <c r="G1301" s="2">
        <f t="shared" si="24"/>
        <v>2525.8320899999999</v>
      </c>
      <c r="H1301" s="2">
        <f t="shared" si="23"/>
        <v>0.66000000003259629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315</v>
      </c>
      <c r="D1302" s="1">
        <f>'RAS-funkcijski'!E8</f>
        <v>0</v>
      </c>
      <c r="E1302" s="1">
        <v>0</v>
      </c>
      <c r="F1302" s="1">
        <v>0</v>
      </c>
      <c r="G1302" s="2">
        <f t="shared" si="24"/>
        <v>1.26</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51810.29</v>
      </c>
      <c r="D1307" s="1">
        <f>'RAS-funkcijski'!E13</f>
        <v>92898.9</v>
      </c>
      <c r="E1307" s="1">
        <v>0</v>
      </c>
      <c r="F1307" s="1">
        <v>0</v>
      </c>
      <c r="G1307" s="2">
        <f t="shared" si="24"/>
        <v>2138.4728099999998</v>
      </c>
      <c r="H1307" s="2">
        <f t="shared" si="23"/>
        <v>0.39000000000669388</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51810.29</v>
      </c>
      <c r="D1308" s="1">
        <f>'RAS-funkcijski'!E14</f>
        <v>0</v>
      </c>
      <c r="E1308" s="1">
        <v>0</v>
      </c>
      <c r="F1308" s="1">
        <v>0</v>
      </c>
      <c r="G1308" s="2">
        <f t="shared" si="24"/>
        <v>518.10289999999998</v>
      </c>
      <c r="H1308" s="2">
        <f t="shared" si="23"/>
        <v>0.29000000000087311</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92898.9</v>
      </c>
      <c r="E1310" s="1">
        <v>0</v>
      </c>
      <c r="F1310" s="1">
        <v>0</v>
      </c>
      <c r="G1310" s="2">
        <f t="shared" si="24"/>
        <v>2229.5735999999997</v>
      </c>
      <c r="H1310" s="2">
        <f t="shared" si="23"/>
        <v>0.10000000000582077</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2379.31</v>
      </c>
      <c r="D1312" s="1">
        <f>'RAS-funkcijski'!E18</f>
        <v>3191.22</v>
      </c>
      <c r="E1312" s="1">
        <v>0</v>
      </c>
      <c r="F1312" s="1">
        <v>0</v>
      </c>
      <c r="G1312" s="2">
        <f t="shared" si="24"/>
        <v>122.66449999999999</v>
      </c>
      <c r="H1312" s="2">
        <f t="shared" si="23"/>
        <v>0.52999999999974534</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9636.07</v>
      </c>
      <c r="D1322" s="1">
        <f>'RAS-funkcijski'!E28</f>
        <v>67313.84</v>
      </c>
      <c r="E1322" s="1">
        <v>0</v>
      </c>
      <c r="F1322" s="1">
        <v>0</v>
      </c>
      <c r="G1322" s="2">
        <f t="shared" si="24"/>
        <v>3462.33</v>
      </c>
      <c r="H1322" s="2">
        <f t="shared" si="23"/>
        <v>0.23000000000320142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9636.07</v>
      </c>
      <c r="D1324" s="1">
        <f>'RAS-funkcijski'!E30</f>
        <v>67313.84</v>
      </c>
      <c r="E1324" s="1">
        <v>0</v>
      </c>
      <c r="F1324" s="1">
        <v>0</v>
      </c>
      <c r="G1324" s="2">
        <f t="shared" si="24"/>
        <v>3750.8574999999996</v>
      </c>
      <c r="H1324" s="2">
        <f t="shared" si="23"/>
        <v>0.23000000000320142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328845.17</v>
      </c>
      <c r="D1329" s="1">
        <f>'RAS-funkcijski'!E35</f>
        <v>317729.43</v>
      </c>
      <c r="E1329" s="1">
        <v>0</v>
      </c>
      <c r="F1329" s="1">
        <v>0</v>
      </c>
      <c r="G1329" s="2">
        <f t="shared" si="24"/>
        <v>29893.424930000001</v>
      </c>
      <c r="H1329" s="2">
        <f t="shared" si="23"/>
        <v>0.59999999997671694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4731.12</v>
      </c>
      <c r="E1333" s="1">
        <v>0</v>
      </c>
      <c r="F1333" s="1">
        <v>0</v>
      </c>
      <c r="G1333" s="2">
        <f t="shared" si="24"/>
        <v>331.17840000000001</v>
      </c>
      <c r="H1333" s="2">
        <f t="shared" si="23"/>
        <v>0.11999999999989086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4731.12</v>
      </c>
      <c r="E1334" s="1">
        <v>0</v>
      </c>
      <c r="F1334" s="1">
        <v>0</v>
      </c>
      <c r="G1334" s="2">
        <f t="shared" si="24"/>
        <v>340.64063999999996</v>
      </c>
      <c r="H1334" s="2">
        <f t="shared" si="23"/>
        <v>0.11999999999989086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27374.1</v>
      </c>
      <c r="D1337" s="1">
        <f>'RAS-funkcijski'!E43</f>
        <v>26691.54</v>
      </c>
      <c r="E1337" s="1">
        <v>0</v>
      </c>
      <c r="F1337" s="1">
        <v>0</v>
      </c>
      <c r="G1337" s="2">
        <f t="shared" si="24"/>
        <v>3149.5300200000001</v>
      </c>
      <c r="H1337" s="2">
        <f t="shared" si="23"/>
        <v>0.55999999999767169</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1404</v>
      </c>
      <c r="E1339" s="1">
        <v>0</v>
      </c>
      <c r="F1339" s="1">
        <v>0</v>
      </c>
      <c r="G1339" s="2">
        <f t="shared" si="24"/>
        <v>115.128</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27374.1</v>
      </c>
      <c r="D1342" s="1">
        <f>'RAS-funkcijski'!E48</f>
        <v>25287.54</v>
      </c>
      <c r="E1342" s="1">
        <v>0</v>
      </c>
      <c r="F1342" s="1">
        <v>0</v>
      </c>
      <c r="G1342" s="2">
        <f t="shared" si="24"/>
        <v>3429.7639199999999</v>
      </c>
      <c r="H1342" s="2">
        <f t="shared" si="27"/>
        <v>0.55999999999767169</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300971.07</v>
      </c>
      <c r="D1348" s="1">
        <f>'RAS-funkcijski'!E54</f>
        <v>286006.77</v>
      </c>
      <c r="E1348" s="1">
        <v>0</v>
      </c>
      <c r="F1348" s="1">
        <v>0</v>
      </c>
      <c r="G1348" s="2">
        <f t="shared" si="24"/>
        <v>43649.230500000005</v>
      </c>
      <c r="H1348" s="2">
        <f t="shared" si="27"/>
        <v>0.29999999998835847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300971.07</v>
      </c>
      <c r="D1349" s="1">
        <f>'RAS-funkcijski'!E55</f>
        <v>286006.77</v>
      </c>
      <c r="E1349" s="1">
        <v>0</v>
      </c>
      <c r="F1349" s="1">
        <v>0</v>
      </c>
      <c r="G1349" s="2">
        <f t="shared" si="24"/>
        <v>44522.215109999997</v>
      </c>
      <c r="H1349" s="2">
        <f t="shared" si="27"/>
        <v>0.29999999998835847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500</v>
      </c>
      <c r="D1355" s="1">
        <f>'RAS-funkcijski'!E61</f>
        <v>300</v>
      </c>
      <c r="E1355" s="1">
        <v>0</v>
      </c>
      <c r="F1355" s="1">
        <v>0</v>
      </c>
      <c r="G1355" s="2">
        <f t="shared" si="24"/>
        <v>62.7</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500</v>
      </c>
      <c r="D1356" s="1">
        <f>'RAS-funkcijski'!E62</f>
        <v>0</v>
      </c>
      <c r="E1356" s="1">
        <v>0</v>
      </c>
      <c r="F1356" s="1">
        <v>0</v>
      </c>
      <c r="G1356" s="2">
        <f t="shared" si="24"/>
        <v>29</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300</v>
      </c>
      <c r="E1358" s="1">
        <v>0</v>
      </c>
      <c r="F1358" s="1">
        <v>0</v>
      </c>
      <c r="G1358" s="2">
        <f t="shared" si="24"/>
        <v>36</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182393.92</v>
      </c>
      <c r="D1369" s="1">
        <f>'RAS-funkcijski'!E75</f>
        <v>76674.58</v>
      </c>
      <c r="E1369" s="1">
        <v>0</v>
      </c>
      <c r="F1369" s="1">
        <v>0</v>
      </c>
      <c r="G1369" s="2">
        <f t="shared" si="24"/>
        <v>23837.758679999999</v>
      </c>
      <c r="H1369" s="2">
        <f t="shared" si="27"/>
        <v>0.49999999998544808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148268.92000000001</v>
      </c>
      <c r="D1370" s="1">
        <f>'RAS-funkcijski'!E76</f>
        <v>76674.58</v>
      </c>
      <c r="E1370" s="1">
        <v>0</v>
      </c>
      <c r="F1370" s="1">
        <v>0</v>
      </c>
      <c r="G1370" s="2">
        <f t="shared" si="24"/>
        <v>21716.501759999999</v>
      </c>
      <c r="H1370" s="2">
        <f t="shared" si="27"/>
        <v>0.49999999998544808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34125</v>
      </c>
      <c r="D1375" s="1">
        <f>'RAS-funkcijski'!E81</f>
        <v>0</v>
      </c>
      <c r="E1375" s="1">
        <v>0</v>
      </c>
      <c r="F1375" s="1">
        <v>0</v>
      </c>
      <c r="G1375" s="2">
        <f t="shared" si="24"/>
        <v>2627.625</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660010.63</v>
      </c>
      <c r="D1376" s="1">
        <f>'RAS-funkcijski'!E82</f>
        <v>1003775.0399999999</v>
      </c>
      <c r="E1376" s="1">
        <v>0</v>
      </c>
      <c r="F1376" s="1">
        <v>0</v>
      </c>
      <c r="G1376" s="2">
        <f t="shared" si="24"/>
        <v>208069.73537999997</v>
      </c>
      <c r="H1376" s="2">
        <f t="shared" si="27"/>
        <v>0.40999999991618097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85275</v>
      </c>
      <c r="D1377" s="1">
        <f>'RAS-funkcijski'!E83</f>
        <v>34870.720000000001</v>
      </c>
      <c r="E1377" s="1">
        <v>0</v>
      </c>
      <c r="F1377" s="1">
        <v>0</v>
      </c>
      <c r="G1377" s="2">
        <f t="shared" si="24"/>
        <v>12246.298760000001</v>
      </c>
      <c r="H1377" s="2">
        <f t="shared" si="27"/>
        <v>0.27999999999883585</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388920.93</v>
      </c>
      <c r="D1378" s="1">
        <f>'RAS-funkcijski'!E84</f>
        <v>785769.97</v>
      </c>
      <c r="E1378" s="1">
        <v>0</v>
      </c>
      <c r="F1378" s="1">
        <v>0</v>
      </c>
      <c r="G1378" s="2">
        <f t="shared" si="24"/>
        <v>156836.86960000001</v>
      </c>
      <c r="H1378" s="2">
        <f t="shared" si="27"/>
        <v>0.1000000000349246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40989.03</v>
      </c>
      <c r="D1379" s="1">
        <f>'RAS-funkcijski'!E85</f>
        <v>13891.71</v>
      </c>
      <c r="E1379" s="1">
        <v>0</v>
      </c>
      <c r="F1379" s="1">
        <v>0</v>
      </c>
      <c r="G1379" s="2">
        <f t="shared" si="24"/>
        <v>5570.5684499999998</v>
      </c>
      <c r="H1379" s="2">
        <f t="shared" si="27"/>
        <v>0.31999999999970896</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144825.67000000001</v>
      </c>
      <c r="D1380" s="1">
        <f>'RAS-funkcijski'!E86</f>
        <v>169242.64</v>
      </c>
      <c r="E1380" s="1">
        <v>0</v>
      </c>
      <c r="F1380" s="1">
        <v>0</v>
      </c>
      <c r="G1380" s="2">
        <f t="shared" si="24"/>
        <v>39631.497900000002</v>
      </c>
      <c r="H1380" s="2">
        <f t="shared" si="27"/>
        <v>0.68999999997322448</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6776.57</v>
      </c>
      <c r="D1383" s="1">
        <f>'RAS-funkcijski'!E89</f>
        <v>6078.27</v>
      </c>
      <c r="E1383" s="1">
        <v>0</v>
      </c>
      <c r="F1383" s="1">
        <v>0</v>
      </c>
      <c r="G1383" s="2">
        <f t="shared" si="24"/>
        <v>1609.3143500000001</v>
      </c>
      <c r="H1383" s="2">
        <f t="shared" si="27"/>
        <v>0.7000000000007276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6776.57</v>
      </c>
      <c r="D1400" s="1">
        <f>'RAS-funkcijski'!E106</f>
        <v>6078.27</v>
      </c>
      <c r="E1400" s="1">
        <v>0</v>
      </c>
      <c r="F1400" s="1">
        <v>0</v>
      </c>
      <c r="G1400" s="2">
        <f t="shared" si="24"/>
        <v>1931.1772199999998</v>
      </c>
      <c r="H1400" s="2">
        <f t="shared" si="27"/>
        <v>0.7000000000007276</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348798.05000000005</v>
      </c>
      <c r="D1401" s="1">
        <f>'RAS-funkcijski'!E107</f>
        <v>697935.40999999992</v>
      </c>
      <c r="E1401" s="1">
        <v>0</v>
      </c>
      <c r="F1401" s="1">
        <v>0</v>
      </c>
      <c r="G1401" s="2">
        <f t="shared" si="24"/>
        <v>179700.89360999997</v>
      </c>
      <c r="H1401" s="2">
        <f t="shared" si="27"/>
        <v>0.4599999999627471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136849.04</v>
      </c>
      <c r="D1402" s="1">
        <f>'RAS-funkcijski'!E108</f>
        <v>267970.43</v>
      </c>
      <c r="E1402" s="1">
        <v>0</v>
      </c>
      <c r="F1402" s="1">
        <v>0</v>
      </c>
      <c r="G1402" s="2">
        <f t="shared" si="24"/>
        <v>69970.149600000004</v>
      </c>
      <c r="H1402" s="2">
        <f t="shared" si="27"/>
        <v>0.47000000000116415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39595.18</v>
      </c>
      <c r="D1403" s="1">
        <f>'RAS-funkcijski'!E109</f>
        <v>125366.88</v>
      </c>
      <c r="E1403" s="1">
        <v>0</v>
      </c>
      <c r="F1403" s="1">
        <v>0</v>
      </c>
      <c r="G1403" s="2">
        <f t="shared" si="24"/>
        <v>30484.538699999997</v>
      </c>
      <c r="H1403" s="2">
        <f t="shared" si="27"/>
        <v>0.29999999999563443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158747.82</v>
      </c>
      <c r="D1405" s="1">
        <f>'RAS-funkcijski'!E111</f>
        <v>285664.09999999998</v>
      </c>
      <c r="E1405" s="1">
        <v>0</v>
      </c>
      <c r="F1405" s="1">
        <v>0</v>
      </c>
      <c r="G1405" s="2">
        <f t="shared" si="24"/>
        <v>78118.134139999995</v>
      </c>
      <c r="H1405" s="2">
        <f t="shared" si="27"/>
        <v>0.27999999996973202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13606.01</v>
      </c>
      <c r="D1407" s="1">
        <f>'RAS-funkcijski'!E113</f>
        <v>18934</v>
      </c>
      <c r="E1407" s="1">
        <v>0</v>
      </c>
      <c r="F1407" s="1">
        <v>0</v>
      </c>
      <c r="G1407" s="2">
        <f t="shared" si="24"/>
        <v>5610.6670899999999</v>
      </c>
      <c r="H1407" s="2">
        <f t="shared" si="27"/>
        <v>1.0000000000218279E-2</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169855.18</v>
      </c>
      <c r="D1408" s="1">
        <f>'RAS-funkcijski'!E114</f>
        <v>32041.5</v>
      </c>
      <c r="E1408" s="1">
        <v>0</v>
      </c>
      <c r="F1408" s="1">
        <v>0</v>
      </c>
      <c r="G1408" s="2">
        <f t="shared" si="24"/>
        <v>25733.199800000002</v>
      </c>
      <c r="H1408" s="2">
        <f t="shared" si="27"/>
        <v>0.67999999999301508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169855.18</v>
      </c>
      <c r="D1409" s="1">
        <f>'RAS-funkcijski'!E115</f>
        <v>32041.5</v>
      </c>
      <c r="E1409" s="1">
        <v>0</v>
      </c>
      <c r="F1409" s="1">
        <v>0</v>
      </c>
      <c r="G1409" s="2">
        <f t="shared" si="24"/>
        <v>25967.13798</v>
      </c>
      <c r="H1409" s="2">
        <f t="shared" si="27"/>
        <v>0.67999999999301508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7841.5</v>
      </c>
      <c r="E1410" s="1">
        <v>0</v>
      </c>
      <c r="F1410" s="1">
        <v>0</v>
      </c>
      <c r="G1410" s="2">
        <f t="shared" si="24"/>
        <v>1756.4960000000001</v>
      </c>
      <c r="H1410" s="2">
        <f t="shared" si="27"/>
        <v>0.5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169855.18</v>
      </c>
      <c r="D1411" s="1">
        <f>'RAS-funkcijski'!E117</f>
        <v>24200</v>
      </c>
      <c r="E1411" s="1">
        <v>0</v>
      </c>
      <c r="F1411" s="1">
        <v>0</v>
      </c>
      <c r="G1411" s="2">
        <f t="shared" si="24"/>
        <v>24662.835340000001</v>
      </c>
      <c r="H1411" s="2">
        <f t="shared" si="27"/>
        <v>0.17999999999301508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327693.82999999996</v>
      </c>
      <c r="D1423" s="1">
        <f>'RAS-funkcijski'!E129</f>
        <v>338827.87</v>
      </c>
      <c r="E1423" s="1">
        <v>0</v>
      </c>
      <c r="F1423" s="1">
        <v>0</v>
      </c>
      <c r="G1423" s="2">
        <f t="shared" si="24"/>
        <v>125668.69624999999</v>
      </c>
      <c r="H1423" s="2">
        <f t="shared" si="27"/>
        <v>0.30000000004656613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10500</v>
      </c>
      <c r="D1424" s="1">
        <f>'RAS-funkcijski'!E130</f>
        <v>11680.1</v>
      </c>
      <c r="E1424" s="1">
        <v>0</v>
      </c>
      <c r="F1424" s="1">
        <v>0</v>
      </c>
      <c r="G1424" s="2">
        <f t="shared" si="24"/>
        <v>4266.3852000000006</v>
      </c>
      <c r="H1424" s="2">
        <f t="shared" si="27"/>
        <v>0.1000000000003638</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10500</v>
      </c>
      <c r="D1426" s="1">
        <f>'RAS-funkcijski'!E132</f>
        <v>11680.1</v>
      </c>
      <c r="E1426" s="1">
        <v>0</v>
      </c>
      <c r="F1426" s="1">
        <v>0</v>
      </c>
      <c r="G1426" s="2">
        <f t="shared" si="24"/>
        <v>4334.1056000000008</v>
      </c>
      <c r="H1426" s="2">
        <f t="shared" si="27"/>
        <v>0.1000000000003638</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190548.63</v>
      </c>
      <c r="D1427" s="1">
        <f>'RAS-funkcijski'!E133</f>
        <v>141779.22</v>
      </c>
      <c r="E1427" s="1">
        <v>0</v>
      </c>
      <c r="F1427" s="1">
        <v>0</v>
      </c>
      <c r="G1427" s="2">
        <f t="shared" si="24"/>
        <v>61159.812030000001</v>
      </c>
      <c r="H1427" s="2">
        <f t="shared" si="27"/>
        <v>0.58999999999650754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89943.87</v>
      </c>
      <c r="D1429" s="1">
        <f>'RAS-funkcijski'!E135</f>
        <v>94725.79</v>
      </c>
      <c r="E1429" s="1">
        <v>0</v>
      </c>
      <c r="F1429" s="1">
        <v>0</v>
      </c>
      <c r="G1429" s="2">
        <f t="shared" si="24"/>
        <v>36600.803950000001</v>
      </c>
      <c r="H1429" s="2">
        <f t="shared" si="27"/>
        <v>0.34000000001105946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9849.4599999999991</v>
      </c>
      <c r="D1430" s="1">
        <f>'RAS-funkcijski'!E136</f>
        <v>12578.94</v>
      </c>
      <c r="E1430" s="1">
        <v>0</v>
      </c>
      <c r="F1430" s="1">
        <v>0</v>
      </c>
      <c r="G1430" s="2">
        <f t="shared" si="24"/>
        <v>4620.9688800000004</v>
      </c>
      <c r="H1430" s="2">
        <f t="shared" si="27"/>
        <v>0.51999999999861757</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8471.8700000000008</v>
      </c>
      <c r="D1432" s="1">
        <f>'RAS-funkcijski'!E138</f>
        <v>49923.82</v>
      </c>
      <c r="E1432" s="1">
        <v>0</v>
      </c>
      <c r="F1432" s="1">
        <v>0</v>
      </c>
      <c r="G1432" s="2">
        <f t="shared" si="24"/>
        <v>14514.814340000001</v>
      </c>
      <c r="H1432" s="2">
        <f t="shared" si="27"/>
        <v>0.30999999999949068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18380</v>
      </c>
      <c r="D1434" s="1">
        <f>'RAS-funkcijski'!E140</f>
        <v>28140</v>
      </c>
      <c r="E1434" s="1">
        <v>0</v>
      </c>
      <c r="F1434" s="1">
        <v>0</v>
      </c>
      <c r="G1434" s="2">
        <f t="shared" si="24"/>
        <v>10153.760000000002</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2346956.4700000002</v>
      </c>
      <c r="D1435" s="13">
        <f>'RAS-funkcijski'!E141</f>
        <v>2928216.8499999996</v>
      </c>
      <c r="E1435" s="13">
        <v>0</v>
      </c>
      <c r="F1435" s="13">
        <v>0</v>
      </c>
      <c r="G1435" s="14">
        <f t="shared" si="24"/>
        <v>1123864.4532900001</v>
      </c>
      <c r="H1435" s="14">
        <f t="shared" si="27"/>
        <v>0.62000000057742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647850.82999999996</v>
      </c>
      <c r="D1480" s="6"/>
      <c r="E1480" s="6">
        <v>0</v>
      </c>
      <c r="F1480" s="6">
        <v>0</v>
      </c>
      <c r="G1480" s="7">
        <f t="shared" ref="G1480:G1580" si="34">B1480/1000*C1480</f>
        <v>647.85082999999997</v>
      </c>
      <c r="H1480" s="7">
        <f t="shared" ref="H1480:H1580" si="35">ABS(C1480-ROUND(C1480,0))</f>
        <v>0.17000000004190952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2981190.79</v>
      </c>
      <c r="D1481" s="1">
        <v>0</v>
      </c>
      <c r="E1481" s="1">
        <v>0</v>
      </c>
      <c r="F1481" s="1">
        <v>0</v>
      </c>
      <c r="G1481" s="2">
        <f t="shared" si="34"/>
        <v>5962.3815800000002</v>
      </c>
      <c r="H1481" s="2">
        <f t="shared" si="35"/>
        <v>0.2099999999627471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2083581.5</v>
      </c>
      <c r="D1483" s="1">
        <v>0</v>
      </c>
      <c r="E1483" s="1">
        <v>0</v>
      </c>
      <c r="F1483" s="1">
        <v>0</v>
      </c>
      <c r="G1483" s="2">
        <f t="shared" si="34"/>
        <v>8334.3260000000009</v>
      </c>
      <c r="H1483" s="2">
        <f t="shared" si="35"/>
        <v>0.5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331809.76</v>
      </c>
      <c r="D1484" s="1">
        <v>0</v>
      </c>
      <c r="E1484" s="1">
        <v>0</v>
      </c>
      <c r="F1484" s="1">
        <v>0</v>
      </c>
      <c r="G1484" s="2">
        <f t="shared" si="34"/>
        <v>1659.0488</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752036.59</v>
      </c>
      <c r="D1485" s="1">
        <v>0</v>
      </c>
      <c r="E1485" s="1">
        <v>0</v>
      </c>
      <c r="F1485" s="1">
        <v>0</v>
      </c>
      <c r="G1485" s="2">
        <f t="shared" si="34"/>
        <v>4512.2195400000001</v>
      </c>
      <c r="H1485" s="2">
        <f t="shared" si="35"/>
        <v>0.41000000003259629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3731.17</v>
      </c>
      <c r="D1486" s="1">
        <v>0</v>
      </c>
      <c r="E1486" s="1">
        <v>0</v>
      </c>
      <c r="F1486" s="1">
        <v>0</v>
      </c>
      <c r="G1486" s="2">
        <f t="shared" si="34"/>
        <v>26.118190000000002</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5045</v>
      </c>
      <c r="D1487" s="1">
        <v>0</v>
      </c>
      <c r="E1487" s="1">
        <v>0</v>
      </c>
      <c r="F1487" s="1">
        <v>0</v>
      </c>
      <c r="G1487" s="2">
        <f t="shared" si="34"/>
        <v>40.36</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50067.37</v>
      </c>
      <c r="D1488" s="1">
        <v>0</v>
      </c>
      <c r="E1488" s="1">
        <v>0</v>
      </c>
      <c r="F1488" s="1">
        <v>0</v>
      </c>
      <c r="G1488" s="2">
        <f>B1488/1000*C1488</f>
        <v>450.60633000000001</v>
      </c>
      <c r="H1488" s="2">
        <f>ABS(C1488-ROUND(C1488,0))</f>
        <v>0.37000000000261934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557947.65</v>
      </c>
      <c r="D1489" s="1">
        <v>0</v>
      </c>
      <c r="E1489" s="1">
        <v>0</v>
      </c>
      <c r="F1489" s="1">
        <v>0</v>
      </c>
      <c r="G1489" s="2">
        <f t="shared" si="34"/>
        <v>5579.4765000000007</v>
      </c>
      <c r="H1489" s="2">
        <f t="shared" si="35"/>
        <v>0.34999999997671694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315159.61</v>
      </c>
      <c r="D1490" s="1">
        <v>0</v>
      </c>
      <c r="E1490" s="1">
        <v>0</v>
      </c>
      <c r="F1490" s="1">
        <v>0</v>
      </c>
      <c r="G1490" s="2">
        <f t="shared" si="34"/>
        <v>3466.7557099999995</v>
      </c>
      <c r="H1490" s="2">
        <f t="shared" si="35"/>
        <v>0.39000000001396984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67784.350000000006</v>
      </c>
      <c r="D1491" s="1">
        <v>0</v>
      </c>
      <c r="E1491" s="1">
        <v>0</v>
      </c>
      <c r="F1491" s="1">
        <v>0</v>
      </c>
      <c r="G1491" s="2">
        <f t="shared" si="34"/>
        <v>813.4122000000001</v>
      </c>
      <c r="H1491" s="2">
        <f t="shared" si="35"/>
        <v>0.35000000000582077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897609.29</v>
      </c>
      <c r="D1492" s="1">
        <v>0</v>
      </c>
      <c r="E1492" s="1">
        <v>0</v>
      </c>
      <c r="F1492" s="1">
        <v>0</v>
      </c>
      <c r="G1492" s="2">
        <f t="shared" si="34"/>
        <v>11668.920770000001</v>
      </c>
      <c r="H1492" s="2">
        <f t="shared" si="35"/>
        <v>0.2900000000372529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3348476.17</v>
      </c>
      <c r="D1499" s="1">
        <v>0</v>
      </c>
      <c r="E1499" s="1">
        <v>0</v>
      </c>
      <c r="F1499" s="1">
        <v>0</v>
      </c>
      <c r="G1499" s="2">
        <f t="shared" si="34"/>
        <v>66969.523400000005</v>
      </c>
      <c r="H1499" s="2">
        <f t="shared" si="35"/>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2102459.98</v>
      </c>
      <c r="D1501" s="1">
        <v>0</v>
      </c>
      <c r="E1501" s="1">
        <v>0</v>
      </c>
      <c r="F1501" s="1">
        <v>0</v>
      </c>
      <c r="G1501" s="2">
        <f t="shared" si="34"/>
        <v>46254.119559999999</v>
      </c>
      <c r="H1501" s="2">
        <f t="shared" si="35"/>
        <v>2.0000000018626451E-2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306945.99</v>
      </c>
      <c r="D1502" s="1">
        <v>0</v>
      </c>
      <c r="E1502" s="1">
        <v>0</v>
      </c>
      <c r="F1502" s="1">
        <v>0</v>
      </c>
      <c r="G1502" s="2">
        <f t="shared" si="34"/>
        <v>7059.7577699999993</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793383.98</v>
      </c>
      <c r="D1503" s="1">
        <v>0</v>
      </c>
      <c r="E1503" s="1">
        <v>0</v>
      </c>
      <c r="F1503" s="1">
        <v>0</v>
      </c>
      <c r="G1503" s="2">
        <f t="shared" si="34"/>
        <v>19041.215520000002</v>
      </c>
      <c r="H1503" s="2">
        <f t="shared" si="35"/>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3809.4</v>
      </c>
      <c r="D1504" s="1">
        <v>0</v>
      </c>
      <c r="E1504" s="1">
        <v>0</v>
      </c>
      <c r="F1504" s="1">
        <v>0</v>
      </c>
      <c r="G1504" s="2">
        <f t="shared" si="34"/>
        <v>95.235000000000014</v>
      </c>
      <c r="H1504" s="2">
        <f t="shared" si="35"/>
        <v>0.40000000000009095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5045</v>
      </c>
      <c r="D1505" s="1">
        <v>0</v>
      </c>
      <c r="E1505" s="1">
        <v>0</v>
      </c>
      <c r="F1505" s="1">
        <v>0</v>
      </c>
      <c r="G1505" s="2">
        <f t="shared" si="34"/>
        <v>131.16999999999999</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49774.17</v>
      </c>
      <c r="D1506" s="1">
        <v>0</v>
      </c>
      <c r="E1506" s="1">
        <v>0</v>
      </c>
      <c r="F1506" s="1">
        <v>0</v>
      </c>
      <c r="G1506" s="2">
        <f>B1506/1000*C1506</f>
        <v>1343.9025899999999</v>
      </c>
      <c r="H1506" s="2">
        <f>ABS(C1506-ROUND(C1506,0))</f>
        <v>0.16999999999825377</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552981.9</v>
      </c>
      <c r="D1507" s="1">
        <v>0</v>
      </c>
      <c r="E1507" s="1">
        <v>0</v>
      </c>
      <c r="F1507" s="1">
        <v>0</v>
      </c>
      <c r="G1507" s="2">
        <f t="shared" si="34"/>
        <v>15483.493200000001</v>
      </c>
      <c r="H1507" s="2">
        <f t="shared" si="35"/>
        <v>9.9999999976716936E-2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315159.61</v>
      </c>
      <c r="D1508" s="1">
        <v>0</v>
      </c>
      <c r="E1508" s="1">
        <v>0</v>
      </c>
      <c r="F1508" s="1">
        <v>0</v>
      </c>
      <c r="G1508" s="2">
        <f t="shared" si="34"/>
        <v>9139.6286899999996</v>
      </c>
      <c r="H1508" s="2">
        <f t="shared" si="35"/>
        <v>0.39000000001396984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75359.929999999993</v>
      </c>
      <c r="D1509" s="1">
        <v>0</v>
      </c>
      <c r="E1509" s="1">
        <v>0</v>
      </c>
      <c r="F1509" s="1">
        <v>0</v>
      </c>
      <c r="G1509" s="2">
        <f t="shared" si="34"/>
        <v>2260.7978999999996</v>
      </c>
      <c r="H1509" s="2">
        <f t="shared" si="35"/>
        <v>7.0000000006984919E-2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1246016.19</v>
      </c>
      <c r="D1510" s="1">
        <v>0</v>
      </c>
      <c r="E1510" s="1">
        <v>0</v>
      </c>
      <c r="F1510" s="1">
        <v>0</v>
      </c>
      <c r="G1510" s="2">
        <f t="shared" si="34"/>
        <v>38626.50189</v>
      </c>
      <c r="H1510" s="2">
        <f t="shared" si="35"/>
        <v>0.18999999994412065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280565.45000000019</v>
      </c>
      <c r="D1517" s="1">
        <v>0</v>
      </c>
      <c r="E1517" s="1">
        <v>0</v>
      </c>
      <c r="F1517" s="1">
        <v>0</v>
      </c>
      <c r="G1517" s="2">
        <f t="shared" si="34"/>
        <v>10661.487100000008</v>
      </c>
      <c r="H1517" s="2">
        <f t="shared" si="35"/>
        <v>0.45000000018626451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171100.61</v>
      </c>
      <c r="D1518" s="1">
        <v>0</v>
      </c>
      <c r="E1518" s="1">
        <v>0</v>
      </c>
      <c r="F1518" s="1">
        <v>0</v>
      </c>
      <c r="G1518" s="2">
        <f t="shared" si="34"/>
        <v>6672.9237899999998</v>
      </c>
      <c r="H1518" s="2">
        <f t="shared" si="35"/>
        <v>0.39000000001396984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57258.960000000006</v>
      </c>
      <c r="D1524" s="1">
        <v>0</v>
      </c>
      <c r="E1524" s="1">
        <v>0</v>
      </c>
      <c r="F1524" s="1">
        <v>0</v>
      </c>
      <c r="G1524" s="2">
        <f t="shared" si="34"/>
        <v>2576.6532000000002</v>
      </c>
      <c r="H1524" s="2">
        <f t="shared" si="35"/>
        <v>3.9999999993597157E-2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935.62</v>
      </c>
      <c r="D1525" s="1">
        <v>0</v>
      </c>
      <c r="E1525" s="1">
        <v>0</v>
      </c>
      <c r="F1525" s="1">
        <v>0</v>
      </c>
      <c r="G1525" s="2">
        <f t="shared" si="34"/>
        <v>43.038519999999998</v>
      </c>
      <c r="H1525" s="2">
        <f t="shared" si="35"/>
        <v>0.37999999999999545</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935.62</v>
      </c>
      <c r="D1526" s="1">
        <v>0</v>
      </c>
      <c r="E1526" s="1">
        <v>0</v>
      </c>
      <c r="F1526" s="1">
        <v>0</v>
      </c>
      <c r="G1526" s="2">
        <f t="shared" si="34"/>
        <v>43.974139999999998</v>
      </c>
      <c r="H1526" s="2">
        <f t="shared" si="35"/>
        <v>0.37999999999999545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39382.32</v>
      </c>
      <c r="D1530" s="1">
        <v>0</v>
      </c>
      <c r="E1530" s="1">
        <v>0</v>
      </c>
      <c r="F1530" s="1">
        <v>0</v>
      </c>
      <c r="G1530" s="2">
        <f t="shared" si="34"/>
        <v>2008.4983199999999</v>
      </c>
      <c r="H1530" s="2">
        <f t="shared" si="35"/>
        <v>0.31999999999970896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863.93</v>
      </c>
      <c r="D1531" s="1">
        <v>0</v>
      </c>
      <c r="E1531" s="1">
        <v>0</v>
      </c>
      <c r="F1531" s="1">
        <v>0</v>
      </c>
      <c r="G1531" s="2">
        <f t="shared" si="34"/>
        <v>44.924359999999993</v>
      </c>
      <c r="H1531" s="2">
        <f t="shared" si="35"/>
        <v>7.0000000000050022E-2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1004.15</v>
      </c>
      <c r="D1532" s="1">
        <v>0</v>
      </c>
      <c r="E1532" s="1">
        <v>0</v>
      </c>
      <c r="F1532" s="1">
        <v>0</v>
      </c>
      <c r="G1532" s="2">
        <f t="shared" si="34"/>
        <v>53.219949999999997</v>
      </c>
      <c r="H1532" s="2">
        <f t="shared" si="35"/>
        <v>0.14999999999997726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37514.239999999998</v>
      </c>
      <c r="D1534" s="1">
        <v>0</v>
      </c>
      <c r="E1534" s="1">
        <v>0</v>
      </c>
      <c r="F1534" s="1">
        <v>0</v>
      </c>
      <c r="G1534" s="2">
        <f t="shared" si="34"/>
        <v>2063.2831999999999</v>
      </c>
      <c r="H1534" s="2">
        <f t="shared" si="35"/>
        <v>0.23999999999796273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314.5</v>
      </c>
      <c r="D1535" s="1">
        <v>0</v>
      </c>
      <c r="E1535" s="1">
        <v>0</v>
      </c>
      <c r="F1535" s="1">
        <v>0</v>
      </c>
      <c r="G1535" s="2">
        <f t="shared" si="34"/>
        <v>17.612000000000002</v>
      </c>
      <c r="H1535" s="2">
        <f t="shared" si="35"/>
        <v>0.5</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314.5</v>
      </c>
      <c r="D1539" s="1">
        <v>0</v>
      </c>
      <c r="E1539" s="1">
        <v>0</v>
      </c>
      <c r="F1539" s="1">
        <v>0</v>
      </c>
      <c r="G1539" s="2">
        <f t="shared" si="34"/>
        <v>18.87</v>
      </c>
      <c r="H1539" s="2">
        <f t="shared" si="35"/>
        <v>0.5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293.19</v>
      </c>
      <c r="D1545" s="1">
        <v>0</v>
      </c>
      <c r="E1545" s="1">
        <v>0</v>
      </c>
      <c r="F1545" s="1">
        <v>0</v>
      </c>
      <c r="G1545" s="2">
        <f t="shared" ref="G1545:G1549" si="36">B1545/1000*C1545</f>
        <v>19.350540000000002</v>
      </c>
      <c r="H1545" s="2">
        <f t="shared" ref="H1545:H1549" si="37">ABS(C1545-ROUND(C1545,0))</f>
        <v>0.18999999999999773</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293.19</v>
      </c>
      <c r="D1546" s="1">
        <v>0</v>
      </c>
      <c r="E1546" s="1">
        <v>0</v>
      </c>
      <c r="F1546" s="1">
        <v>0</v>
      </c>
      <c r="G1546" s="2">
        <f t="shared" si="36"/>
        <v>19.643730000000001</v>
      </c>
      <c r="H1546" s="2">
        <f t="shared" si="37"/>
        <v>0.18999999999999773</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500</v>
      </c>
      <c r="D1550" s="1">
        <v>0</v>
      </c>
      <c r="E1550" s="1">
        <v>0</v>
      </c>
      <c r="F1550" s="1">
        <v>0</v>
      </c>
      <c r="G1550" s="2">
        <f t="shared" si="34"/>
        <v>35.5</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500</v>
      </c>
      <c r="D1551" s="1">
        <v>0</v>
      </c>
      <c r="E1551" s="1">
        <v>0</v>
      </c>
      <c r="F1551" s="1">
        <v>0</v>
      </c>
      <c r="G1551" s="2">
        <f t="shared" si="34"/>
        <v>36</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400</v>
      </c>
      <c r="D1555" s="1">
        <v>0</v>
      </c>
      <c r="E1555" s="1">
        <v>0</v>
      </c>
      <c r="F1555" s="1">
        <v>0</v>
      </c>
      <c r="G1555" s="2">
        <f t="shared" si="34"/>
        <v>30.4</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400</v>
      </c>
      <c r="D1558" s="1">
        <v>0</v>
      </c>
      <c r="E1558" s="1">
        <v>0</v>
      </c>
      <c r="F1558" s="1">
        <v>0</v>
      </c>
      <c r="G1558" s="2">
        <f t="shared" si="34"/>
        <v>31.6</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15433.330000000002</v>
      </c>
      <c r="D1560" s="1">
        <v>0</v>
      </c>
      <c r="E1560" s="1">
        <v>0</v>
      </c>
      <c r="F1560" s="1">
        <v>0</v>
      </c>
      <c r="G1560" s="2">
        <f t="shared" si="34"/>
        <v>1250.0997300000001</v>
      </c>
      <c r="H1560" s="2">
        <f t="shared" si="35"/>
        <v>0.33000000000174623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3575.54</v>
      </c>
      <c r="D1561" s="1">
        <v>0</v>
      </c>
      <c r="E1561" s="1">
        <v>0</v>
      </c>
      <c r="F1561" s="1">
        <v>0</v>
      </c>
      <c r="G1561" s="2">
        <f t="shared" si="34"/>
        <v>293.19427999999999</v>
      </c>
      <c r="H1561" s="2">
        <f t="shared" si="35"/>
        <v>0.46000000000003638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332.8</v>
      </c>
      <c r="D1562" s="1">
        <v>0</v>
      </c>
      <c r="E1562" s="1">
        <v>0</v>
      </c>
      <c r="F1562" s="1">
        <v>0</v>
      </c>
      <c r="G1562" s="2">
        <f t="shared" si="34"/>
        <v>27.622400000000003</v>
      </c>
      <c r="H1562" s="2">
        <f t="shared" si="35"/>
        <v>0.19999999999998863</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2077.13</v>
      </c>
      <c r="D1563" s="1">
        <v>0</v>
      </c>
      <c r="E1563" s="1">
        <v>0</v>
      </c>
      <c r="F1563" s="1">
        <v>0</v>
      </c>
      <c r="G1563" s="2">
        <f t="shared" si="34"/>
        <v>174.47892000000002</v>
      </c>
      <c r="H1563" s="2">
        <f t="shared" si="35"/>
        <v>0.13000000000010914</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9447.86</v>
      </c>
      <c r="D1564" s="1">
        <v>0</v>
      </c>
      <c r="E1564" s="1">
        <v>0</v>
      </c>
      <c r="F1564" s="1">
        <v>0</v>
      </c>
      <c r="G1564" s="2">
        <f t="shared" si="34"/>
        <v>803.06810000000007</v>
      </c>
      <c r="H1564" s="2">
        <f t="shared" si="35"/>
        <v>0.13999999999941792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113841.65</v>
      </c>
      <c r="D1565" s="1">
        <v>0</v>
      </c>
      <c r="E1565" s="1">
        <v>0</v>
      </c>
      <c r="F1565" s="1">
        <v>0</v>
      </c>
      <c r="G1565" s="2">
        <f t="shared" si="34"/>
        <v>9790.3818999999985</v>
      </c>
      <c r="H1565" s="2">
        <f t="shared" si="35"/>
        <v>0.35000000000582077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113841.65</v>
      </c>
      <c r="D1566" s="1">
        <v>0</v>
      </c>
      <c r="E1566" s="1">
        <v>0</v>
      </c>
      <c r="F1566" s="1">
        <v>0</v>
      </c>
      <c r="G1566" s="2">
        <f t="shared" si="34"/>
        <v>9904.2235499999988</v>
      </c>
      <c r="H1566" s="2">
        <f t="shared" si="35"/>
        <v>0.35000000000582077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109464.84</v>
      </c>
      <c r="D1576" s="1">
        <v>0</v>
      </c>
      <c r="E1576" s="1">
        <v>0</v>
      </c>
      <c r="F1576" s="1">
        <v>0</v>
      </c>
      <c r="G1576" s="2">
        <f t="shared" si="34"/>
        <v>10618.089480000001</v>
      </c>
      <c r="H1576" s="2">
        <f t="shared" si="35"/>
        <v>0.16000000000349246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84985.44</v>
      </c>
      <c r="D1578" s="1">
        <v>0</v>
      </c>
      <c r="E1578" s="1">
        <v>0</v>
      </c>
      <c r="F1578" s="1">
        <v>0</v>
      </c>
      <c r="G1578" s="2">
        <f t="shared" si="34"/>
        <v>8413.5585600000013</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24479.4</v>
      </c>
      <c r="D1579" s="1">
        <v>0</v>
      </c>
      <c r="E1579" s="1">
        <v>0</v>
      </c>
      <c r="F1579" s="1">
        <v>0</v>
      </c>
      <c r="G1579" s="2">
        <f t="shared" si="34"/>
        <v>2447.94</v>
      </c>
      <c r="H1579" s="2">
        <f t="shared" si="35"/>
        <v>0.40000000000145519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30584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2844286.3999999994</v>
      </c>
      <c r="I16" s="170">
        <f>'PR-RAS'!E6</f>
        <v>2983068.44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1739126.46</v>
      </c>
      <c r="I17" s="170">
        <f>'PR-RAS'!E151</f>
        <v>2419382.2800000003</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231015.3599999994</v>
      </c>
      <c r="I18" s="170">
        <f>'PR-RAS'!E645</f>
        <v>58321.209999999614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7592063.4600000009</v>
      </c>
      <c r="I20" s="173">
        <f>BILANCA!E7</f>
        <v>7909209.330000001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1620911.6</v>
      </c>
      <c r="I21" s="175">
        <f>BILANCA!E68</f>
        <v>1028977.07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647850.83000000007</v>
      </c>
      <c r="I22" s="175">
        <f>BILANCA!E176</f>
        <v>280565.44999999995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8565124.2300000004</v>
      </c>
      <c r="I23" s="177">
        <f>BILANCA!E237</f>
        <v>8657620.9500000011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312947.05</v>
      </c>
      <c r="I24" s="173">
        <f>'RAS-funkcijski'!E5</f>
        <v>387840.90999999992</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328845.17</v>
      </c>
      <c r="I25" s="175">
        <f>'RAS-funkcijski'!E35</f>
        <v>317729.43</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169855.18</v>
      </c>
      <c r="I27" s="175">
        <f>'RAS-funkcijski'!E114</f>
        <v>32041.5</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2346956.4700000002</v>
      </c>
      <c r="I28" s="179">
        <f>'RAS-funkcijski'!E141</f>
        <v>2928216.8499999996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647850.82999999996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280565.45000000019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171100.61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109464.84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17" zoomScaleNormal="100" workbookViewId="0">
      <selection activeCell="A134" sqref="A13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2844286.3999999994</v>
      </c>
      <c r="E6" s="51">
        <f>E7+E44+E50+E82+E106+E124+E133+E139</f>
        <v>2983068.44</v>
      </c>
      <c r="F6" s="52">
        <f t="shared" ref="F6:F131" si="0">IF(D6&lt;&gt;0,IF(E6/D6&gt;=100,"&gt;&gt;100",E6/D6*100),"-")</f>
        <v>104.87932720136763</v>
      </c>
    </row>
    <row r="7" spans="1:25" ht="12.75" customHeight="1" x14ac:dyDescent="0.2">
      <c r="A7" s="53">
        <v>61</v>
      </c>
      <c r="B7" s="294" t="s">
        <v>60</v>
      </c>
      <c r="C7" s="50" t="s">
        <v>61</v>
      </c>
      <c r="D7" s="51">
        <f t="shared" ref="D7:E7" si="1">D8+D17+D23+D29+D37+D40</f>
        <v>748268.80999999994</v>
      </c>
      <c r="E7" s="51">
        <f t="shared" si="1"/>
        <v>1023556.56</v>
      </c>
      <c r="F7" s="52">
        <f t="shared" si="0"/>
        <v>136.78995386698</v>
      </c>
    </row>
    <row r="8" spans="1:25" ht="12.75" customHeight="1" x14ac:dyDescent="0.2">
      <c r="A8" s="53">
        <v>611</v>
      </c>
      <c r="B8" s="85" t="s">
        <v>62</v>
      </c>
      <c r="C8" s="50" t="s">
        <v>63</v>
      </c>
      <c r="D8" s="51">
        <f t="shared" ref="D8:E8" si="2">SUM(D9:D14)-D15-D16</f>
        <v>730759.58</v>
      </c>
      <c r="E8" s="51">
        <f t="shared" si="2"/>
        <v>998258.29</v>
      </c>
      <c r="F8" s="52">
        <f t="shared" si="0"/>
        <v>136.60557005629678</v>
      </c>
    </row>
    <row r="9" spans="1:25" ht="12.75" customHeight="1" x14ac:dyDescent="0.2">
      <c r="A9" s="53">
        <v>6111</v>
      </c>
      <c r="B9" s="85" t="s">
        <v>64</v>
      </c>
      <c r="C9" s="50" t="s">
        <v>65</v>
      </c>
      <c r="D9" s="242">
        <v>730759.58</v>
      </c>
      <c r="E9" s="242">
        <v>998258.29</v>
      </c>
      <c r="F9" s="52">
        <f t="shared" si="0"/>
        <v>136.60557005629678</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13135.88</v>
      </c>
      <c r="E23" s="51">
        <f t="shared" si="4"/>
        <v>21824.66</v>
      </c>
      <c r="F23" s="52">
        <f t="shared" si="0"/>
        <v>166.14539718694144</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13135.88</v>
      </c>
      <c r="E27" s="242">
        <v>21824.66</v>
      </c>
      <c r="F27" s="52">
        <f t="shared" si="0"/>
        <v>166.14539718694144</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4373.3499999999995</v>
      </c>
      <c r="E29" s="51">
        <f t="shared" si="5"/>
        <v>3471.95</v>
      </c>
      <c r="F29" s="52">
        <f t="shared" si="0"/>
        <v>79.388798060983007</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4351.1499999999996</v>
      </c>
      <c r="E31" s="242">
        <v>3333.35</v>
      </c>
      <c r="F31" s="52">
        <f t="shared" si="0"/>
        <v>76.608482814888021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22.2</v>
      </c>
      <c r="E33" s="242">
        <v>138.6</v>
      </c>
      <c r="F33" s="52">
        <f t="shared" si="0"/>
        <v>624.32432432432427</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1.66</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1.66</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1496044.28</v>
      </c>
      <c r="E50" s="51">
        <f>E51+E54+E59+E62+E65+E68+E71+E74+E77</f>
        <v>1481286.2599999998</v>
      </c>
      <c r="F50" s="52">
        <f t="shared" si="0"/>
        <v>99.013530535339484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807305.67999999993</v>
      </c>
      <c r="E59" s="51">
        <f t="shared" si="12"/>
        <v>949102.7</v>
      </c>
      <c r="F59" s="52">
        <f t="shared" si="0"/>
        <v>117.56422920249985</v>
      </c>
    </row>
    <row r="60" spans="1:6" ht="24" x14ac:dyDescent="0.2">
      <c r="A60" s="53">
        <v>6331</v>
      </c>
      <c r="B60" s="86" t="s">
        <v>166</v>
      </c>
      <c r="C60" s="50" t="s">
        <v>167</v>
      </c>
      <c r="D60" s="242">
        <v>539493.75</v>
      </c>
      <c r="E60" s="242">
        <v>640148.49</v>
      </c>
      <c r="F60" s="52">
        <f t="shared" si="0"/>
        <v>118.65725784589721</v>
      </c>
    </row>
    <row r="61" spans="1:6" ht="24" x14ac:dyDescent="0.2">
      <c r="A61" s="53">
        <v>6332</v>
      </c>
      <c r="B61" s="86" t="s">
        <v>168</v>
      </c>
      <c r="C61" s="50" t="s">
        <v>169</v>
      </c>
      <c r="D61" s="242">
        <v>267811.93</v>
      </c>
      <c r="E61" s="242">
        <v>308954.21000000002</v>
      </c>
      <c r="F61" s="52">
        <f t="shared" si="0"/>
        <v>115.36237762074305</v>
      </c>
    </row>
    <row r="62" spans="1:6" ht="12.75" customHeight="1" x14ac:dyDescent="0.2">
      <c r="A62" s="53">
        <v>634</v>
      </c>
      <c r="B62" s="85" t="s">
        <v>170</v>
      </c>
      <c r="C62" s="50" t="s">
        <v>171</v>
      </c>
      <c r="D62" s="51">
        <f t="shared" ref="D62:E62" si="13">SUM(D63:D64)</f>
        <v>0</v>
      </c>
      <c r="E62" s="51">
        <f t="shared" si="13"/>
        <v>181850.14</v>
      </c>
      <c r="F62" s="52" t="str">
        <f t="shared" si="0"/>
        <v>-</v>
      </c>
    </row>
    <row r="63" spans="1:6" ht="12.75" customHeight="1" x14ac:dyDescent="0.2">
      <c r="A63" s="53">
        <v>6341</v>
      </c>
      <c r="B63" s="85" t="s">
        <v>172</v>
      </c>
      <c r="C63" s="50" t="s">
        <v>173</v>
      </c>
      <c r="D63" s="242">
        <v>0</v>
      </c>
      <c r="E63" s="242">
        <v>181850.14</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42309</v>
      </c>
      <c r="E68" s="51">
        <f t="shared" si="15"/>
        <v>0</v>
      </c>
      <c r="F68" s="52">
        <f t="shared" si="0"/>
        <v>0</v>
      </c>
    </row>
    <row r="69" spans="1:6" ht="12.75" customHeight="1" x14ac:dyDescent="0.2">
      <c r="A69" s="53" t="s">
        <v>184</v>
      </c>
      <c r="B69" s="85" t="s">
        <v>185</v>
      </c>
      <c r="C69" s="50" t="s">
        <v>184</v>
      </c>
      <c r="D69" s="242">
        <v>42309</v>
      </c>
      <c r="E69" s="242">
        <v>0</v>
      </c>
      <c r="F69" s="52">
        <f t="shared" si="0"/>
        <v>0</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646429.60000000009</v>
      </c>
      <c r="E74" s="51">
        <f t="shared" si="17"/>
        <v>350333.42</v>
      </c>
      <c r="F74" s="52">
        <f t="shared" si="0"/>
        <v>54.195138960220866</v>
      </c>
    </row>
    <row r="75" spans="1:6" ht="12.75" customHeight="1" x14ac:dyDescent="0.2">
      <c r="A75" s="53" t="s">
        <v>196</v>
      </c>
      <c r="B75" s="85" t="s">
        <v>197</v>
      </c>
      <c r="C75" s="50" t="s">
        <v>196</v>
      </c>
      <c r="D75" s="242">
        <v>117101.57</v>
      </c>
      <c r="E75" s="242">
        <v>269194.88</v>
      </c>
      <c r="F75" s="52">
        <f t="shared" si="0"/>
        <v>229.88152934243323</v>
      </c>
    </row>
    <row r="76" spans="1:6" ht="12.75" customHeight="1" x14ac:dyDescent="0.2">
      <c r="A76" s="53" t="s">
        <v>198</v>
      </c>
      <c r="B76" s="85" t="s">
        <v>199</v>
      </c>
      <c r="C76" s="50" t="s">
        <v>198</v>
      </c>
      <c r="D76" s="242">
        <v>529328.03</v>
      </c>
      <c r="E76" s="242">
        <v>81138.539999999994</v>
      </c>
      <c r="F76" s="52">
        <f t="shared" si="0"/>
        <v>15.328593122113709</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424601.01</v>
      </c>
      <c r="E82" s="51">
        <f t="shared" si="19"/>
        <v>309626.37</v>
      </c>
      <c r="F82" s="52">
        <f t="shared" si="0"/>
        <v>72.921722442440725</v>
      </c>
    </row>
    <row r="83" spans="1:6" ht="12.75" customHeight="1" x14ac:dyDescent="0.2">
      <c r="A83" s="53">
        <v>641</v>
      </c>
      <c r="B83" s="85" t="s">
        <v>212</v>
      </c>
      <c r="C83" s="50" t="s">
        <v>213</v>
      </c>
      <c r="D83" s="51">
        <f t="shared" ref="D83:E83" si="20">SUM(D84:D90)</f>
        <v>18.439999999999998</v>
      </c>
      <c r="E83" s="51">
        <f t="shared" si="20"/>
        <v>141.27000000000001</v>
      </c>
      <c r="F83" s="52">
        <f t="shared" si="0"/>
        <v>766.10629067245134</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16.47</v>
      </c>
      <c r="E85" s="242">
        <v>139.27000000000001</v>
      </c>
      <c r="F85" s="52">
        <f t="shared" si="0"/>
        <v>845.59805707346709</v>
      </c>
    </row>
    <row r="86" spans="1:6" ht="12.75" customHeight="1" x14ac:dyDescent="0.2">
      <c r="A86" s="53">
        <v>6414</v>
      </c>
      <c r="B86" s="85" t="s">
        <v>218</v>
      </c>
      <c r="C86" s="50" t="s">
        <v>219</v>
      </c>
      <c r="D86" s="242">
        <v>1.97</v>
      </c>
      <c r="E86" s="242">
        <v>2</v>
      </c>
      <c r="F86" s="52">
        <f t="shared" si="0"/>
        <v>101.5228426395939</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424582.57</v>
      </c>
      <c r="E91" s="51">
        <f t="shared" si="21"/>
        <v>309485.09999999998</v>
      </c>
      <c r="F91" s="52">
        <f t="shared" si="0"/>
        <v>72.891616817901877</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9140.35</v>
      </c>
      <c r="E93" s="242">
        <v>5439.59</v>
      </c>
      <c r="F93" s="52">
        <f t="shared" si="0"/>
        <v>59.51183488597264</v>
      </c>
    </row>
    <row r="94" spans="1:6" ht="12.75" customHeight="1" x14ac:dyDescent="0.2">
      <c r="A94" s="53">
        <v>6423</v>
      </c>
      <c r="B94" s="85" t="s">
        <v>234</v>
      </c>
      <c r="C94" s="50" t="s">
        <v>235</v>
      </c>
      <c r="D94" s="242">
        <v>414791.89</v>
      </c>
      <c r="E94" s="242">
        <v>303397.96999999997</v>
      </c>
      <c r="F94" s="52">
        <f t="shared" si="0"/>
        <v>73.144624404300657</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650.33000000000004</v>
      </c>
      <c r="E97" s="242">
        <v>647.54</v>
      </c>
      <c r="F97" s="52">
        <f t="shared" si="0"/>
        <v>99.57098703735025</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175148.05</v>
      </c>
      <c r="E106" s="51">
        <f t="shared" si="23"/>
        <v>161931.18</v>
      </c>
      <c r="F106" s="52">
        <f t="shared" si="0"/>
        <v>92.453886868851811</v>
      </c>
    </row>
    <row r="107" spans="1:6" ht="12.75" customHeight="1" x14ac:dyDescent="0.2">
      <c r="A107" s="53">
        <v>651</v>
      </c>
      <c r="B107" s="85" t="s">
        <v>260</v>
      </c>
      <c r="C107" s="50" t="s">
        <v>261</v>
      </c>
      <c r="D107" s="51">
        <f t="shared" ref="D107:E107" si="24">SUM(D108:D111)</f>
        <v>26.69</v>
      </c>
      <c r="E107" s="51">
        <f t="shared" si="24"/>
        <v>9.77</v>
      </c>
      <c r="F107" s="52">
        <f t="shared" si="0"/>
        <v>36.60547021356313</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26.69</v>
      </c>
      <c r="E109" s="242">
        <v>9.77</v>
      </c>
      <c r="F109" s="52">
        <f t="shared" si="0"/>
        <v>36.60547021356313</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58737.4</v>
      </c>
      <c r="E112" s="51">
        <f t="shared" si="25"/>
        <v>30121.11</v>
      </c>
      <c r="F112" s="52">
        <f t="shared" si="0"/>
        <v>51.280972600081043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58737.4</v>
      </c>
      <c r="E114" s="242">
        <v>30116.87</v>
      </c>
      <c r="F114" s="52">
        <f t="shared" si="0"/>
        <v>51.273754030651673</v>
      </c>
    </row>
    <row r="115" spans="1:6" ht="12.75" customHeight="1" x14ac:dyDescent="0.2">
      <c r="A115" s="53">
        <v>6524</v>
      </c>
      <c r="B115" s="85" t="s">
        <v>276</v>
      </c>
      <c r="C115" s="50" t="s">
        <v>277</v>
      </c>
      <c r="D115" s="242">
        <v>0</v>
      </c>
      <c r="E115" s="242">
        <v>4.2</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0.04</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116383.95999999999</v>
      </c>
      <c r="E120" s="51">
        <f t="shared" si="26"/>
        <v>131800.29999999999</v>
      </c>
      <c r="F120" s="52">
        <f t="shared" si="0"/>
        <v>113.24610367270542</v>
      </c>
    </row>
    <row r="121" spans="1:6" ht="12.75" customHeight="1" x14ac:dyDescent="0.2">
      <c r="A121" s="53">
        <v>6531</v>
      </c>
      <c r="B121" s="85" t="s">
        <v>288</v>
      </c>
      <c r="C121" s="50" t="s">
        <v>289</v>
      </c>
      <c r="D121" s="242">
        <v>7451.73</v>
      </c>
      <c r="E121" s="242">
        <v>2028.71</v>
      </c>
      <c r="F121" s="52">
        <f t="shared" si="0"/>
        <v>27.224684737638107</v>
      </c>
    </row>
    <row r="122" spans="1:6" ht="12.75" customHeight="1" x14ac:dyDescent="0.2">
      <c r="A122" s="53">
        <v>6532</v>
      </c>
      <c r="B122" s="85" t="s">
        <v>290</v>
      </c>
      <c r="C122" s="50" t="s">
        <v>291</v>
      </c>
      <c r="D122" s="242">
        <v>108932.23</v>
      </c>
      <c r="E122" s="242">
        <v>129771.59</v>
      </c>
      <c r="F122" s="52">
        <f t="shared" si="0"/>
        <v>119.13057320133811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224.25</v>
      </c>
      <c r="E124" s="51">
        <f t="shared" si="27"/>
        <v>6668.07</v>
      </c>
      <c r="F124" s="52">
        <f t="shared" si="0"/>
        <v>2973.4983277591973</v>
      </c>
    </row>
    <row r="125" spans="1:6" ht="12.75" customHeight="1" x14ac:dyDescent="0.2">
      <c r="A125" s="53">
        <v>661</v>
      </c>
      <c r="B125" s="86" t="s">
        <v>296</v>
      </c>
      <c r="C125" s="50" t="s">
        <v>297</v>
      </c>
      <c r="D125" s="51">
        <f t="shared" ref="D125:E125" si="28">SUM(D126:D127)</f>
        <v>224.25</v>
      </c>
      <c r="E125" s="51">
        <f t="shared" si="28"/>
        <v>6668.07</v>
      </c>
      <c r="F125" s="52">
        <f t="shared" si="0"/>
        <v>2973.4983277591973</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224.25</v>
      </c>
      <c r="E127" s="242">
        <v>6668.07</v>
      </c>
      <c r="F127" s="52">
        <f t="shared" si="0"/>
        <v>2973.4983277591973</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1739126.46</v>
      </c>
      <c r="E151" s="51">
        <f t="shared" si="35"/>
        <v>2419382.2800000003</v>
      </c>
      <c r="F151" s="52">
        <f t="shared" si="31"/>
        <v>139.11479904687326</v>
      </c>
    </row>
    <row r="152" spans="1:6" ht="12.75" customHeight="1" x14ac:dyDescent="0.2">
      <c r="A152" s="53">
        <v>31</v>
      </c>
      <c r="B152" s="85" t="s">
        <v>349</v>
      </c>
      <c r="C152" s="50" t="s">
        <v>350</v>
      </c>
      <c r="D152" s="51">
        <f t="shared" ref="D152:E152" si="36">D153+D158+D159</f>
        <v>330052.3</v>
      </c>
      <c r="E152" s="51">
        <f t="shared" si="36"/>
        <v>332581.28000000003</v>
      </c>
      <c r="F152" s="52">
        <f t="shared" si="31"/>
        <v>100.76623613893921</v>
      </c>
    </row>
    <row r="153" spans="1:6" ht="12.75" customHeight="1" x14ac:dyDescent="0.2">
      <c r="A153" s="53">
        <v>311</v>
      </c>
      <c r="B153" s="85" t="s">
        <v>351</v>
      </c>
      <c r="C153" s="50" t="s">
        <v>352</v>
      </c>
      <c r="D153" s="51">
        <f t="shared" ref="D153:E153" si="37">SUM(D154:D157)</f>
        <v>268138.92</v>
      </c>
      <c r="E153" s="51">
        <f t="shared" si="37"/>
        <v>275025.51</v>
      </c>
      <c r="F153" s="52">
        <f t="shared" si="31"/>
        <v>102.56829183917053</v>
      </c>
    </row>
    <row r="154" spans="1:6" ht="12.75" customHeight="1" x14ac:dyDescent="0.2">
      <c r="A154" s="53">
        <v>3111</v>
      </c>
      <c r="B154" s="85" t="s">
        <v>353</v>
      </c>
      <c r="C154" s="50" t="s">
        <v>354</v>
      </c>
      <c r="D154" s="242">
        <v>268138.92</v>
      </c>
      <c r="E154" s="242">
        <v>275025.51</v>
      </c>
      <c r="F154" s="52">
        <f t="shared" si="31"/>
        <v>102.56829183917053</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17729.810000000001</v>
      </c>
      <c r="E158" s="242">
        <v>8496.1299999999992</v>
      </c>
      <c r="F158" s="52">
        <f t="shared" si="31"/>
        <v>47.920028471822306</v>
      </c>
    </row>
    <row r="159" spans="1:6" ht="12.75" customHeight="1" x14ac:dyDescent="0.2">
      <c r="A159" s="53">
        <v>313</v>
      </c>
      <c r="B159" s="85" t="s">
        <v>363</v>
      </c>
      <c r="C159" s="50" t="s">
        <v>364</v>
      </c>
      <c r="D159" s="51">
        <f t="shared" ref="D159:E159" si="38">SUM(D160:D162)</f>
        <v>44183.57</v>
      </c>
      <c r="E159" s="51">
        <f t="shared" si="38"/>
        <v>49059.64</v>
      </c>
      <c r="F159" s="52">
        <f t="shared" si="31"/>
        <v>111.03593485089593</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44183.57</v>
      </c>
      <c r="E161" s="242">
        <v>45491.59</v>
      </c>
      <c r="F161" s="52">
        <f t="shared" si="31"/>
        <v>102.96042171332012</v>
      </c>
    </row>
    <row r="162" spans="1:6" ht="12.75" customHeight="1" x14ac:dyDescent="0.2">
      <c r="A162" s="53">
        <v>3133</v>
      </c>
      <c r="B162" s="85" t="s">
        <v>368</v>
      </c>
      <c r="C162" s="50" t="s">
        <v>369</v>
      </c>
      <c r="D162" s="242">
        <v>0</v>
      </c>
      <c r="E162" s="242">
        <v>3568.05</v>
      </c>
      <c r="F162" s="52" t="str">
        <f t="shared" si="31"/>
        <v>-</v>
      </c>
    </row>
    <row r="163" spans="1:6" ht="12.75" customHeight="1" x14ac:dyDescent="0.2">
      <c r="A163" s="53">
        <v>32</v>
      </c>
      <c r="B163" s="85" t="s">
        <v>370</v>
      </c>
      <c r="C163" s="50" t="s">
        <v>371</v>
      </c>
      <c r="D163" s="51">
        <f t="shared" ref="D163:E163" si="39">D164+D169+D177+D187+D188</f>
        <v>611903.06999999995</v>
      </c>
      <c r="E163" s="51">
        <f t="shared" si="39"/>
        <v>738535.85000000009</v>
      </c>
      <c r="F163" s="52">
        <f t="shared" si="31"/>
        <v>120.69490842724488</v>
      </c>
    </row>
    <row r="164" spans="1:6" ht="12.75" customHeight="1" x14ac:dyDescent="0.2">
      <c r="A164" s="53">
        <v>321</v>
      </c>
      <c r="B164" s="85" t="s">
        <v>372</v>
      </c>
      <c r="C164" s="50" t="s">
        <v>373</v>
      </c>
      <c r="D164" s="51">
        <f t="shared" ref="D164:E164" si="40">SUM(D165:D168)</f>
        <v>16629.64</v>
      </c>
      <c r="E164" s="51">
        <f t="shared" si="40"/>
        <v>18865.739999999998</v>
      </c>
      <c r="F164" s="52">
        <f t="shared" si="31"/>
        <v>113.44647268371413</v>
      </c>
    </row>
    <row r="165" spans="1:6" ht="12.75" customHeight="1" x14ac:dyDescent="0.2">
      <c r="A165" s="53">
        <v>3211</v>
      </c>
      <c r="B165" s="85" t="s">
        <v>374</v>
      </c>
      <c r="C165" s="50" t="s">
        <v>375</v>
      </c>
      <c r="D165" s="242">
        <v>2147.71</v>
      </c>
      <c r="E165" s="242">
        <v>2216.9</v>
      </c>
      <c r="F165" s="52">
        <f t="shared" si="31"/>
        <v>103.22157088247484</v>
      </c>
    </row>
    <row r="166" spans="1:6" ht="12.75" customHeight="1" x14ac:dyDescent="0.2">
      <c r="A166" s="53">
        <v>3212</v>
      </c>
      <c r="B166" s="85" t="s">
        <v>376</v>
      </c>
      <c r="C166" s="50" t="s">
        <v>377</v>
      </c>
      <c r="D166" s="242">
        <v>8986.2000000000007</v>
      </c>
      <c r="E166" s="242">
        <v>8980.7999999999993</v>
      </c>
      <c r="F166" s="52">
        <f t="shared" si="31"/>
        <v>99.93990785871668</v>
      </c>
    </row>
    <row r="167" spans="1:6" ht="12.75" customHeight="1" x14ac:dyDescent="0.2">
      <c r="A167" s="53">
        <v>3213</v>
      </c>
      <c r="B167" s="85" t="s">
        <v>378</v>
      </c>
      <c r="C167" s="50" t="s">
        <v>379</v>
      </c>
      <c r="D167" s="242">
        <v>464.53</v>
      </c>
      <c r="E167" s="242">
        <v>264.04000000000002</v>
      </c>
      <c r="F167" s="52">
        <f t="shared" si="31"/>
        <v>56.84024713150928</v>
      </c>
    </row>
    <row r="168" spans="1:6" ht="12.75" customHeight="1" x14ac:dyDescent="0.2">
      <c r="A168" s="53">
        <v>3214</v>
      </c>
      <c r="B168" s="85" t="s">
        <v>380</v>
      </c>
      <c r="C168" s="50" t="s">
        <v>381</v>
      </c>
      <c r="D168" s="242">
        <v>5031.2</v>
      </c>
      <c r="E168" s="242">
        <v>7404</v>
      </c>
      <c r="F168" s="52">
        <f t="shared" si="31"/>
        <v>147.16171092383527</v>
      </c>
    </row>
    <row r="169" spans="1:6" ht="12.75" customHeight="1" x14ac:dyDescent="0.2">
      <c r="A169" s="53">
        <v>322</v>
      </c>
      <c r="B169" s="85" t="s">
        <v>382</v>
      </c>
      <c r="C169" s="50" t="s">
        <v>383</v>
      </c>
      <c r="D169" s="51">
        <f t="shared" ref="D169:E169" si="41">SUM(D170:D176)</f>
        <v>215692.84</v>
      </c>
      <c r="E169" s="51">
        <f t="shared" si="41"/>
        <v>244787.02</v>
      </c>
      <c r="F169" s="52">
        <f t="shared" si="31"/>
        <v>113.48870922187311</v>
      </c>
    </row>
    <row r="170" spans="1:6" ht="12.75" customHeight="1" x14ac:dyDescent="0.2">
      <c r="A170" s="53">
        <v>3221</v>
      </c>
      <c r="B170" s="85" t="s">
        <v>384</v>
      </c>
      <c r="C170" s="50" t="s">
        <v>385</v>
      </c>
      <c r="D170" s="242">
        <v>26715.33</v>
      </c>
      <c r="E170" s="242">
        <v>14416.8</v>
      </c>
      <c r="F170" s="52">
        <f t="shared" si="31"/>
        <v>53.964521493838923</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125270.98</v>
      </c>
      <c r="E172" s="242">
        <v>124666.65</v>
      </c>
      <c r="F172" s="52">
        <f t="shared" si="31"/>
        <v>99.51758180545886</v>
      </c>
    </row>
    <row r="173" spans="1:6" ht="12.75" customHeight="1" x14ac:dyDescent="0.2">
      <c r="A173" s="53">
        <v>3224</v>
      </c>
      <c r="B173" s="85" t="s">
        <v>390</v>
      </c>
      <c r="C173" s="50" t="s">
        <v>391</v>
      </c>
      <c r="D173" s="242">
        <v>63201.71</v>
      </c>
      <c r="E173" s="242">
        <v>104618.36</v>
      </c>
      <c r="F173" s="52">
        <f t="shared" si="31"/>
        <v>165.53090098353351</v>
      </c>
    </row>
    <row r="174" spans="1:6" ht="12.75" customHeight="1" x14ac:dyDescent="0.2">
      <c r="A174" s="53">
        <v>3225</v>
      </c>
      <c r="B174" s="85" t="s">
        <v>392</v>
      </c>
      <c r="C174" s="50" t="s">
        <v>393</v>
      </c>
      <c r="D174" s="242">
        <v>504.82</v>
      </c>
      <c r="E174" s="242">
        <v>1085.21</v>
      </c>
      <c r="F174" s="52">
        <f t="shared" si="31"/>
        <v>214.96969216750529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311439.11</v>
      </c>
      <c r="E177" s="51">
        <f t="shared" si="42"/>
        <v>350358.31000000006</v>
      </c>
      <c r="F177" s="52">
        <f t="shared" si="31"/>
        <v>112.49656794870755</v>
      </c>
    </row>
    <row r="178" spans="1:6" ht="12.75" customHeight="1" x14ac:dyDescent="0.2">
      <c r="A178" s="53">
        <v>3231</v>
      </c>
      <c r="B178" s="85" t="s">
        <v>400</v>
      </c>
      <c r="C178" s="50" t="s">
        <v>401</v>
      </c>
      <c r="D178" s="242">
        <v>29270.28</v>
      </c>
      <c r="E178" s="242">
        <v>33234.980000000003</v>
      </c>
      <c r="F178" s="52">
        <f t="shared" si="31"/>
        <v>113.54513861842115</v>
      </c>
    </row>
    <row r="179" spans="1:6" ht="12.75" customHeight="1" x14ac:dyDescent="0.2">
      <c r="A179" s="53">
        <v>3232</v>
      </c>
      <c r="B179" s="85" t="s">
        <v>402</v>
      </c>
      <c r="C179" s="50" t="s">
        <v>403</v>
      </c>
      <c r="D179" s="242">
        <v>80531.679999999993</v>
      </c>
      <c r="E179" s="242">
        <v>99999.94</v>
      </c>
      <c r="F179" s="52">
        <f t="shared" si="31"/>
        <v>124.17466020825594</v>
      </c>
    </row>
    <row r="180" spans="1:6" ht="12.75" customHeight="1" x14ac:dyDescent="0.2">
      <c r="A180" s="53">
        <v>3233</v>
      </c>
      <c r="B180" s="85" t="s">
        <v>404</v>
      </c>
      <c r="C180" s="50" t="s">
        <v>405</v>
      </c>
      <c r="D180" s="242">
        <v>9085.7000000000007</v>
      </c>
      <c r="E180" s="242">
        <v>8955.59</v>
      </c>
      <c r="F180" s="52">
        <f t="shared" si="31"/>
        <v>98.567969446492825</v>
      </c>
    </row>
    <row r="181" spans="1:6" ht="12.75" customHeight="1" x14ac:dyDescent="0.2">
      <c r="A181" s="53">
        <v>3234</v>
      </c>
      <c r="B181" s="85" t="s">
        <v>406</v>
      </c>
      <c r="C181" s="50" t="s">
        <v>407</v>
      </c>
      <c r="D181" s="242">
        <v>50680.03</v>
      </c>
      <c r="E181" s="242">
        <v>77750.2</v>
      </c>
      <c r="F181" s="52">
        <f t="shared" si="31"/>
        <v>153.41387919462557</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3691.57</v>
      </c>
      <c r="E183" s="242">
        <v>4918.2700000000004</v>
      </c>
      <c r="F183" s="52">
        <f t="shared" si="31"/>
        <v>133.22976402993848</v>
      </c>
    </row>
    <row r="184" spans="1:6" ht="12.75" customHeight="1" x14ac:dyDescent="0.2">
      <c r="A184" s="53">
        <v>3237</v>
      </c>
      <c r="B184" s="85" t="s">
        <v>412</v>
      </c>
      <c r="C184" s="50" t="s">
        <v>413</v>
      </c>
      <c r="D184" s="242">
        <v>96108.12</v>
      </c>
      <c r="E184" s="242">
        <v>84718.69</v>
      </c>
      <c r="F184" s="52">
        <f t="shared" si="31"/>
        <v>88.149357203116665</v>
      </c>
    </row>
    <row r="185" spans="1:6" ht="12.75" customHeight="1" x14ac:dyDescent="0.2">
      <c r="A185" s="53">
        <v>3238</v>
      </c>
      <c r="B185" s="85" t="s">
        <v>414</v>
      </c>
      <c r="C185" s="50" t="s">
        <v>415</v>
      </c>
      <c r="D185" s="242">
        <v>10306.17</v>
      </c>
      <c r="E185" s="242">
        <v>11478.45</v>
      </c>
      <c r="F185" s="52">
        <f t="shared" si="31"/>
        <v>111.37454553922555</v>
      </c>
    </row>
    <row r="186" spans="1:6" ht="12.75" customHeight="1" x14ac:dyDescent="0.2">
      <c r="A186" s="53">
        <v>3239</v>
      </c>
      <c r="B186" s="85" t="s">
        <v>416</v>
      </c>
      <c r="C186" s="50" t="s">
        <v>417</v>
      </c>
      <c r="D186" s="242">
        <v>31765.56</v>
      </c>
      <c r="E186" s="242">
        <v>29302.19</v>
      </c>
      <c r="F186" s="52">
        <f t="shared" si="31"/>
        <v>92.245154815466805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68141.48</v>
      </c>
      <c r="E188" s="51">
        <f t="shared" si="43"/>
        <v>124524.78</v>
      </c>
      <c r="F188" s="52">
        <f t="shared" si="31"/>
        <v>182.74446049601508</v>
      </c>
    </row>
    <row r="189" spans="1:6" ht="12.75" customHeight="1" x14ac:dyDescent="0.2">
      <c r="A189" s="53">
        <v>3291</v>
      </c>
      <c r="B189" s="232" t="s">
        <v>422</v>
      </c>
      <c r="C189" s="50" t="s">
        <v>423</v>
      </c>
      <c r="D189" s="242">
        <v>10405.719999999999</v>
      </c>
      <c r="E189" s="242">
        <v>10660.57</v>
      </c>
      <c r="F189" s="52">
        <f t="shared" si="31"/>
        <v>102.44913374567066</v>
      </c>
    </row>
    <row r="190" spans="1:6" ht="12.75" customHeight="1" x14ac:dyDescent="0.2">
      <c r="A190" s="53">
        <v>3292</v>
      </c>
      <c r="B190" s="85" t="s">
        <v>424</v>
      </c>
      <c r="C190" s="50" t="s">
        <v>425</v>
      </c>
      <c r="D190" s="242">
        <v>1324.76</v>
      </c>
      <c r="E190" s="242">
        <v>2043.25</v>
      </c>
      <c r="F190" s="52">
        <f t="shared" si="31"/>
        <v>154.23548416316919</v>
      </c>
    </row>
    <row r="191" spans="1:6" ht="12.75" customHeight="1" x14ac:dyDescent="0.2">
      <c r="A191" s="53">
        <v>3293</v>
      </c>
      <c r="B191" s="85" t="s">
        <v>426</v>
      </c>
      <c r="C191" s="50" t="s">
        <v>427</v>
      </c>
      <c r="D191" s="242">
        <v>25713.24</v>
      </c>
      <c r="E191" s="242">
        <v>50697.86</v>
      </c>
      <c r="F191" s="52">
        <f t="shared" si="31"/>
        <v>197.16636254318786</v>
      </c>
    </row>
    <row r="192" spans="1:6" ht="12.75" customHeight="1" x14ac:dyDescent="0.2">
      <c r="A192" s="53">
        <v>3294</v>
      </c>
      <c r="B192" s="85" t="s">
        <v>428</v>
      </c>
      <c r="C192" s="50" t="s">
        <v>429</v>
      </c>
      <c r="D192" s="242">
        <v>500</v>
      </c>
      <c r="E192" s="242">
        <v>943.2</v>
      </c>
      <c r="F192" s="52">
        <f t="shared" si="31"/>
        <v>188.64000000000001</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30197.759999999998</v>
      </c>
      <c r="E195" s="242">
        <v>60179.9</v>
      </c>
      <c r="F195" s="52">
        <f t="shared" si="31"/>
        <v>199.28597352916245</v>
      </c>
    </row>
    <row r="196" spans="1:6" ht="12.75" customHeight="1" x14ac:dyDescent="0.2">
      <c r="A196" s="53">
        <v>34</v>
      </c>
      <c r="B196" s="232" t="s">
        <v>436</v>
      </c>
      <c r="C196" s="50" t="s">
        <v>437</v>
      </c>
      <c r="D196" s="51">
        <f t="shared" ref="D196:E196" si="44">D197+D202+D210</f>
        <v>3427.52</v>
      </c>
      <c r="E196" s="51">
        <f t="shared" si="44"/>
        <v>3761.5099999999998</v>
      </c>
      <c r="F196" s="52">
        <f t="shared" si="31"/>
        <v>109.74436327140322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3427.52</v>
      </c>
      <c r="E210" s="51">
        <f t="shared" si="47"/>
        <v>3761.5099999999998</v>
      </c>
      <c r="F210" s="52">
        <f t="shared" si="31"/>
        <v>109.74436327140322</v>
      </c>
    </row>
    <row r="211" spans="1:6" ht="12.75" customHeight="1" x14ac:dyDescent="0.2">
      <c r="A211" s="53">
        <v>3431</v>
      </c>
      <c r="B211" s="232" t="s">
        <v>466</v>
      </c>
      <c r="C211" s="50" t="s">
        <v>467</v>
      </c>
      <c r="D211" s="242">
        <v>3238.22</v>
      </c>
      <c r="E211" s="242">
        <v>3708.1</v>
      </c>
      <c r="F211" s="52">
        <f t="shared" si="31"/>
        <v>114.51044092124687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189.3</v>
      </c>
      <c r="E213" s="242">
        <v>53.41</v>
      </c>
      <c r="F213" s="52">
        <f t="shared" si="31"/>
        <v>28.214474379292128</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4200</v>
      </c>
      <c r="E215" s="51">
        <f t="shared" si="48"/>
        <v>5045</v>
      </c>
      <c r="F215" s="52">
        <f t="shared" si="31"/>
        <v>120.11904761904762</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4200</v>
      </c>
      <c r="E219" s="51">
        <f t="shared" si="50"/>
        <v>5045</v>
      </c>
      <c r="F219" s="52">
        <f t="shared" si="31"/>
        <v>120.11904761904762</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4200</v>
      </c>
      <c r="E222" s="242">
        <v>5045</v>
      </c>
      <c r="F222" s="52">
        <f t="shared" si="31"/>
        <v>120.11904761904762</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280114.21000000002</v>
      </c>
      <c r="E224" s="51">
        <f t="shared" si="51"/>
        <v>385007.13</v>
      </c>
      <c r="F224" s="52">
        <f t="shared" ref="F224:F235" si="52">IF(D224&lt;&gt;0,IF(E224/D224&gt;=100,"&gt;&gt;100",E224/D224*100),"-")</f>
        <v>137.44648298992041</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280114.21000000002</v>
      </c>
      <c r="E240" s="51">
        <f t="shared" si="58"/>
        <v>385007.13</v>
      </c>
      <c r="F240" s="52">
        <f t="shared" ref="F240:F243" si="59">IF(D240&lt;&gt;0,IF(E240/D240&gt;=100,"&gt;&gt;100",E240/D240*100),"-")</f>
        <v>137.44648298992041</v>
      </c>
    </row>
    <row r="241" spans="1:6" ht="24" x14ac:dyDescent="0.2">
      <c r="A241" s="53">
        <v>3672</v>
      </c>
      <c r="B241" s="85" t="s">
        <v>526</v>
      </c>
      <c r="C241" s="50" t="s">
        <v>527</v>
      </c>
      <c r="D241" s="242">
        <v>280114.21000000002</v>
      </c>
      <c r="E241" s="242">
        <v>385007.13</v>
      </c>
      <c r="F241" s="52">
        <f t="shared" si="59"/>
        <v>137.44648298992041</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200971</v>
      </c>
      <c r="E252" s="51">
        <f t="shared" si="63"/>
        <v>296733.49</v>
      </c>
      <c r="F252" s="52">
        <f t="shared" ref="F252:F258" si="64">IF(D252&lt;&gt;0,IF(E252/D252&gt;=100,"&gt;&gt;100",E252/D252*100),"-")</f>
        <v>147.64990471262024</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200971</v>
      </c>
      <c r="E259" s="51">
        <f t="shared" si="66"/>
        <v>296733.49</v>
      </c>
      <c r="F259" s="52">
        <f t="shared" ref="F259:F262" si="67">IF(D259&lt;&gt;0,IF(E259/D259&gt;=100,"&gt;&gt;100",E259/D259*100),"-")</f>
        <v>147.64990471262024</v>
      </c>
    </row>
    <row r="260" spans="1:6" ht="12.75" customHeight="1" x14ac:dyDescent="0.2">
      <c r="A260" s="53">
        <v>3721</v>
      </c>
      <c r="B260" s="85" t="s">
        <v>560</v>
      </c>
      <c r="C260" s="50" t="s">
        <v>561</v>
      </c>
      <c r="D260" s="242">
        <v>97919</v>
      </c>
      <c r="E260" s="242">
        <v>105430.1</v>
      </c>
      <c r="F260" s="52">
        <f t="shared" si="67"/>
        <v>107.67072784648536</v>
      </c>
    </row>
    <row r="261" spans="1:6" ht="12.75" customHeight="1" x14ac:dyDescent="0.2">
      <c r="A261" s="53">
        <v>3722</v>
      </c>
      <c r="B261" s="85" t="s">
        <v>562</v>
      </c>
      <c r="C261" s="50" t="s">
        <v>563</v>
      </c>
      <c r="D261" s="242">
        <v>103052</v>
      </c>
      <c r="E261" s="242">
        <v>191303.39</v>
      </c>
      <c r="F261" s="52">
        <f t="shared" si="67"/>
        <v>185.63772658463688</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308458.36</v>
      </c>
      <c r="E263" s="51">
        <f t="shared" si="68"/>
        <v>657718.02</v>
      </c>
      <c r="F263" s="52">
        <f t="shared" ref="F263:F267" si="69">IF(D263&lt;&gt;0,IF(E263/D263&gt;=100,"&gt;&gt;100",E263/D263*100),"-")</f>
        <v>213.22749041394115</v>
      </c>
    </row>
    <row r="264" spans="1:6" ht="12.75" customHeight="1" x14ac:dyDescent="0.2">
      <c r="A264" s="53">
        <v>381</v>
      </c>
      <c r="B264" s="85" t="s">
        <v>568</v>
      </c>
      <c r="C264" s="50" t="s">
        <v>569</v>
      </c>
      <c r="D264" s="51">
        <f t="shared" ref="D264:E264" si="70">SUM(D265:D267)</f>
        <v>228487.92</v>
      </c>
      <c r="E264" s="51">
        <f t="shared" si="70"/>
        <v>335558.41</v>
      </c>
      <c r="F264" s="52">
        <f t="shared" si="69"/>
        <v>146.86045984400397</v>
      </c>
    </row>
    <row r="265" spans="1:6" ht="12.75" customHeight="1" x14ac:dyDescent="0.2">
      <c r="A265" s="53">
        <v>3811</v>
      </c>
      <c r="B265" s="85" t="s">
        <v>570</v>
      </c>
      <c r="C265" s="50" t="s">
        <v>571</v>
      </c>
      <c r="D265" s="242">
        <v>228487.92</v>
      </c>
      <c r="E265" s="242">
        <v>335558.41</v>
      </c>
      <c r="F265" s="52">
        <f t="shared" si="69"/>
        <v>146.86045984400397</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7087.5</v>
      </c>
      <c r="E268" s="51">
        <f t="shared" si="71"/>
        <v>15000</v>
      </c>
      <c r="F268" s="52">
        <f t="shared" ref="F268:F272" si="72">IF(D268&lt;&gt;0,IF(E268/D268&gt;=100,"&gt;&gt;100",E268/D268*100),"-")</f>
        <v>211.64021164021162</v>
      </c>
    </row>
    <row r="269" spans="1:6" ht="12.75" customHeight="1" x14ac:dyDescent="0.2">
      <c r="A269" s="53">
        <v>3821</v>
      </c>
      <c r="B269" s="85" t="s">
        <v>578</v>
      </c>
      <c r="C269" s="50" t="s">
        <v>579</v>
      </c>
      <c r="D269" s="242">
        <v>1187.5</v>
      </c>
      <c r="E269" s="242">
        <v>8000</v>
      </c>
      <c r="F269" s="52">
        <f t="shared" si="72"/>
        <v>673.68421052631572</v>
      </c>
    </row>
    <row r="270" spans="1:6" ht="12.75" customHeight="1" x14ac:dyDescent="0.2">
      <c r="A270" s="53">
        <v>3822</v>
      </c>
      <c r="B270" s="85" t="s">
        <v>580</v>
      </c>
      <c r="C270" s="50" t="s">
        <v>581</v>
      </c>
      <c r="D270" s="242">
        <v>5900</v>
      </c>
      <c r="E270" s="242">
        <v>7000</v>
      </c>
      <c r="F270" s="52">
        <f t="shared" si="72"/>
        <v>118.64406779661016</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3871.87</v>
      </c>
      <c r="E273" s="51">
        <f t="shared" si="73"/>
        <v>0</v>
      </c>
      <c r="F273" s="52">
        <f t="shared" ref="F273:F284" si="74">IF(D273&lt;&gt;0,IF(E273/D273&gt;=100,"&gt;&gt;100",E273/D273*100),"-")</f>
        <v>0</v>
      </c>
    </row>
    <row r="274" spans="1:6" ht="12.75" customHeight="1" x14ac:dyDescent="0.2">
      <c r="A274" s="53">
        <v>3831</v>
      </c>
      <c r="B274" s="85" t="s">
        <v>588</v>
      </c>
      <c r="C274" s="50" t="s">
        <v>589</v>
      </c>
      <c r="D274" s="242">
        <v>3871.87</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69011.070000000007</v>
      </c>
      <c r="E279" s="51">
        <f t="shared" si="75"/>
        <v>307159.61</v>
      </c>
      <c r="F279" s="52">
        <f t="shared" si="74"/>
        <v>445.08744756457179</v>
      </c>
    </row>
    <row r="280" spans="1:6" ht="24" x14ac:dyDescent="0.2">
      <c r="A280" s="53">
        <v>3861</v>
      </c>
      <c r="B280" s="85" t="s">
        <v>599</v>
      </c>
      <c r="C280" s="50" t="s">
        <v>600</v>
      </c>
      <c r="D280" s="242">
        <v>69011.070000000007</v>
      </c>
      <c r="E280" s="242">
        <v>307159.61</v>
      </c>
      <c r="F280" s="52">
        <f t="shared" si="74"/>
        <v>445.08744756457179</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1739126.46</v>
      </c>
      <c r="E289" s="51">
        <f t="shared" si="79"/>
        <v>2419382.2800000003</v>
      </c>
      <c r="F289" s="52">
        <f t="shared" si="76"/>
        <v>139.11479904687326</v>
      </c>
    </row>
    <row r="290" spans="1:6" ht="12.75" customHeight="1" x14ac:dyDescent="0.2">
      <c r="A290" s="53" t="s">
        <v>609</v>
      </c>
      <c r="B290" s="85" t="s">
        <v>620</v>
      </c>
      <c r="C290" s="50" t="s">
        <v>621</v>
      </c>
      <c r="D290" s="51">
        <f>IF(D6&gt;=D289,D6-D289,0)</f>
        <v>1105159.9399999995</v>
      </c>
      <c r="E290" s="51">
        <f>IF(E6&gt;=E289,E6-E289,0)</f>
        <v>563686.15999999968</v>
      </c>
      <c r="F290" s="52">
        <f t="shared" si="76"/>
        <v>51.004939610822298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179352.07</v>
      </c>
      <c r="E294" s="242">
        <v>95086.92</v>
      </c>
      <c r="F294" s="52">
        <f t="shared" si="76"/>
        <v>53.016906913870578</v>
      </c>
    </row>
    <row r="295" spans="1:6" ht="24" x14ac:dyDescent="0.2">
      <c r="A295" s="53">
        <v>9661</v>
      </c>
      <c r="B295" s="85" t="s">
        <v>630</v>
      </c>
      <c r="C295" s="50" t="s">
        <v>631</v>
      </c>
      <c r="D295" s="242">
        <v>0</v>
      </c>
      <c r="E295" s="242">
        <v>819.31</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176891.39</v>
      </c>
      <c r="E298" s="51">
        <f t="shared" si="80"/>
        <v>157461.39000000001</v>
      </c>
      <c r="F298" s="52">
        <f t="shared" ref="F298:F418" si="81">IF(D298&lt;&gt;0,IF(E298/D298&gt;=100,"&gt;&gt;100",E298/D298*100),"-")</f>
        <v>89.015858827272481</v>
      </c>
    </row>
    <row r="299" spans="1:6" ht="12.75" customHeight="1" x14ac:dyDescent="0.2">
      <c r="A299" s="53">
        <v>71</v>
      </c>
      <c r="B299" s="85" t="s">
        <v>637</v>
      </c>
      <c r="C299" s="50" t="s">
        <v>638</v>
      </c>
      <c r="D299" s="51">
        <f t="shared" ref="D299:E299" si="82">D300+D304</f>
        <v>176891.39</v>
      </c>
      <c r="E299" s="51">
        <f t="shared" si="82"/>
        <v>157461.39000000001</v>
      </c>
      <c r="F299" s="52">
        <f t="shared" si="81"/>
        <v>89.015858827272481</v>
      </c>
    </row>
    <row r="300" spans="1:6" ht="24" x14ac:dyDescent="0.2">
      <c r="A300" s="53">
        <v>711</v>
      </c>
      <c r="B300" s="85" t="s">
        <v>639</v>
      </c>
      <c r="C300" s="50" t="s">
        <v>640</v>
      </c>
      <c r="D300" s="51">
        <f t="shared" ref="D300:E300" si="83">SUM(D301:D303)</f>
        <v>176891.39</v>
      </c>
      <c r="E300" s="51">
        <f t="shared" si="83"/>
        <v>157461.39000000001</v>
      </c>
      <c r="F300" s="52">
        <f t="shared" si="81"/>
        <v>89.015858827272481</v>
      </c>
    </row>
    <row r="301" spans="1:6" ht="12.75" customHeight="1" x14ac:dyDescent="0.2">
      <c r="A301" s="53">
        <v>7111</v>
      </c>
      <c r="B301" s="85" t="s">
        <v>641</v>
      </c>
      <c r="C301" s="50" t="s">
        <v>642</v>
      </c>
      <c r="D301" s="242">
        <v>176891.39</v>
      </c>
      <c r="E301" s="242">
        <v>157461.39000000001</v>
      </c>
      <c r="F301" s="52">
        <f t="shared" si="81"/>
        <v>89.015858827272481</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887944.22000000009</v>
      </c>
      <c r="E350" s="51">
        <f t="shared" si="95"/>
        <v>893841.70000000007</v>
      </c>
      <c r="F350" s="52">
        <f t="shared" si="81"/>
        <v>100.66417235082628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887944.22000000009</v>
      </c>
      <c r="E363" s="51">
        <f t="shared" si="99"/>
        <v>893841.70000000007</v>
      </c>
      <c r="F363" s="52">
        <f t="shared" si="81"/>
        <v>100.66417235082628</v>
      </c>
    </row>
    <row r="364" spans="1:6" ht="12.75" customHeight="1" x14ac:dyDescent="0.2">
      <c r="A364" s="53">
        <v>421</v>
      </c>
      <c r="B364" s="85" t="s">
        <v>759</v>
      </c>
      <c r="C364" s="50" t="s">
        <v>760</v>
      </c>
      <c r="D364" s="51">
        <f t="shared" ref="D364:E364" si="100">SUM(D365:D368)</f>
        <v>845041.06</v>
      </c>
      <c r="E364" s="51">
        <f t="shared" si="100"/>
        <v>778718.54</v>
      </c>
      <c r="F364" s="52">
        <f t="shared" si="81"/>
        <v>92.151562434137816</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3519.6</v>
      </c>
      <c r="E366" s="242">
        <v>153860.88</v>
      </c>
      <c r="F366" s="52">
        <f t="shared" si="81"/>
        <v>4371.544493692465</v>
      </c>
    </row>
    <row r="367" spans="1:6" ht="12.75" customHeight="1" x14ac:dyDescent="0.2">
      <c r="A367" s="53">
        <v>4213</v>
      </c>
      <c r="B367" s="85" t="s">
        <v>669</v>
      </c>
      <c r="C367" s="50" t="s">
        <v>763</v>
      </c>
      <c r="D367" s="242">
        <v>183326.07</v>
      </c>
      <c r="E367" s="242">
        <v>146418.18</v>
      </c>
      <c r="F367" s="52">
        <f t="shared" si="81"/>
        <v>79.867626028311193</v>
      </c>
    </row>
    <row r="368" spans="1:6" ht="12.75" customHeight="1" x14ac:dyDescent="0.2">
      <c r="A368" s="53">
        <v>4214</v>
      </c>
      <c r="B368" s="85" t="s">
        <v>671</v>
      </c>
      <c r="C368" s="50" t="s">
        <v>764</v>
      </c>
      <c r="D368" s="242">
        <v>658195.39</v>
      </c>
      <c r="E368" s="242">
        <v>478439.48</v>
      </c>
      <c r="F368" s="52">
        <f t="shared" si="81"/>
        <v>72.689582344233671</v>
      </c>
    </row>
    <row r="369" spans="1:6" ht="12.75" customHeight="1" x14ac:dyDescent="0.2">
      <c r="A369" s="53">
        <v>422</v>
      </c>
      <c r="B369" s="85" t="s">
        <v>765</v>
      </c>
      <c r="C369" s="50" t="s">
        <v>766</v>
      </c>
      <c r="D369" s="51">
        <f t="shared" ref="D369:E369" si="101">SUM(D370:D377)</f>
        <v>1312.5</v>
      </c>
      <c r="E369" s="51">
        <f t="shared" si="101"/>
        <v>16407.5</v>
      </c>
      <c r="F369" s="52">
        <f t="shared" si="81"/>
        <v>1250.0952380952381</v>
      </c>
    </row>
    <row r="370" spans="1:6" ht="12.75" customHeight="1" x14ac:dyDescent="0.2">
      <c r="A370" s="53">
        <v>4221</v>
      </c>
      <c r="B370" s="85" t="s">
        <v>675</v>
      </c>
      <c r="C370" s="50" t="s">
        <v>767</v>
      </c>
      <c r="D370" s="242">
        <v>0</v>
      </c>
      <c r="E370" s="242">
        <v>1220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1312.5</v>
      </c>
      <c r="E372" s="242">
        <v>15187.5</v>
      </c>
      <c r="F372" s="52">
        <f t="shared" si="81"/>
        <v>1157.1428571428571</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34125</v>
      </c>
      <c r="E378" s="51">
        <f t="shared" si="102"/>
        <v>91250</v>
      </c>
      <c r="F378" s="52">
        <f t="shared" si="81"/>
        <v>267.39926739926739</v>
      </c>
    </row>
    <row r="379" spans="1:6" ht="12.75" customHeight="1" x14ac:dyDescent="0.2">
      <c r="A379" s="53">
        <v>4231</v>
      </c>
      <c r="B379" s="85" t="s">
        <v>693</v>
      </c>
      <c r="C379" s="50" t="s">
        <v>778</v>
      </c>
      <c r="D379" s="242">
        <v>34125</v>
      </c>
      <c r="E379" s="242">
        <v>91250</v>
      </c>
      <c r="F379" s="52">
        <f t="shared" si="81"/>
        <v>267.39926739926739</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7465.66</v>
      </c>
      <c r="E391" s="51">
        <f t="shared" si="105"/>
        <v>7465.66</v>
      </c>
      <c r="F391" s="52">
        <f t="shared" si="81"/>
        <v>100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7465.66</v>
      </c>
      <c r="E394" s="242">
        <v>7465.66</v>
      </c>
      <c r="F394" s="52">
        <f t="shared" si="81"/>
        <v>100</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711052.83000000007</v>
      </c>
      <c r="E408" s="51">
        <f t="shared" si="111"/>
        <v>736380.31</v>
      </c>
      <c r="F408" s="52">
        <f t="shared" si="81"/>
        <v>103.56196880617155</v>
      </c>
    </row>
    <row r="409" spans="1:6" ht="12.75" customHeight="1" x14ac:dyDescent="0.2">
      <c r="A409" s="53">
        <v>92212</v>
      </c>
      <c r="B409" s="85" t="s">
        <v>824</v>
      </c>
      <c r="C409" s="50" t="s">
        <v>825</v>
      </c>
      <c r="D409" s="242">
        <v>0</v>
      </c>
      <c r="E409" s="242">
        <v>231015.36</v>
      </c>
      <c r="F409" s="52" t="str">
        <f t="shared" si="81"/>
        <v>-</v>
      </c>
    </row>
    <row r="410" spans="1:6" ht="12.75" customHeight="1" x14ac:dyDescent="0.2">
      <c r="A410" s="53">
        <v>92222</v>
      </c>
      <c r="B410" s="85" t="s">
        <v>826</v>
      </c>
      <c r="C410" s="50" t="s">
        <v>827</v>
      </c>
      <c r="D410" s="242">
        <v>163091.75</v>
      </c>
      <c r="E410" s="242">
        <v>0</v>
      </c>
      <c r="F410" s="52">
        <f t="shared" si="81"/>
        <v>0</v>
      </c>
    </row>
    <row r="411" spans="1:6" ht="12.75" customHeight="1" x14ac:dyDescent="0.2">
      <c r="A411" s="53">
        <v>97</v>
      </c>
      <c r="B411" s="85" t="s">
        <v>828</v>
      </c>
      <c r="C411" s="50" t="s">
        <v>829</v>
      </c>
      <c r="D411" s="242">
        <v>0</v>
      </c>
      <c r="E411" s="242">
        <v>25888.09</v>
      </c>
      <c r="F411" s="52" t="str">
        <f t="shared" si="81"/>
        <v>-</v>
      </c>
    </row>
    <row r="412" spans="1:6" ht="12.75" customHeight="1" x14ac:dyDescent="0.2">
      <c r="A412" s="53" t="s">
        <v>609</v>
      </c>
      <c r="B412" s="85" t="s">
        <v>830</v>
      </c>
      <c r="C412" s="50" t="s">
        <v>831</v>
      </c>
      <c r="D412" s="51">
        <f>D6+D298</f>
        <v>3021177.7899999996</v>
      </c>
      <c r="E412" s="51">
        <f>E6+E298</f>
        <v>3140529.83</v>
      </c>
      <c r="F412" s="52">
        <f t="shared" si="81"/>
        <v>103.95051361740617</v>
      </c>
    </row>
    <row r="413" spans="1:6" ht="12.75" customHeight="1" x14ac:dyDescent="0.2">
      <c r="A413" s="53" t="s">
        <v>609</v>
      </c>
      <c r="B413" s="85" t="s">
        <v>832</v>
      </c>
      <c r="C413" s="50" t="s">
        <v>833</v>
      </c>
      <c r="D413" s="51">
        <f t="shared" ref="D413:E413" si="112">D289+D350</f>
        <v>2627070.6800000002</v>
      </c>
      <c r="E413" s="51">
        <f t="shared" si="112"/>
        <v>3313223.9800000004</v>
      </c>
      <c r="F413" s="52">
        <f t="shared" si="81"/>
        <v>126.11857020915784</v>
      </c>
    </row>
    <row r="414" spans="1:6" ht="12.75" customHeight="1" x14ac:dyDescent="0.2">
      <c r="A414" s="53" t="s">
        <v>609</v>
      </c>
      <c r="B414" s="85" t="s">
        <v>834</v>
      </c>
      <c r="C414" s="50" t="s">
        <v>835</v>
      </c>
      <c r="D414" s="51">
        <f t="shared" ref="D414:E414" si="113">IF(D412&gt;=D413,D412-D413,0)</f>
        <v>394107.1099999994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172694.15000000037</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231015.36</v>
      </c>
      <c r="F416" s="52" t="str">
        <f t="shared" si="81"/>
        <v>-</v>
      </c>
    </row>
    <row r="417" spans="1:6" ht="12.75" customHeight="1" x14ac:dyDescent="0.2">
      <c r="A417" s="60" t="s">
        <v>838</v>
      </c>
      <c r="B417" s="85" t="s">
        <v>841</v>
      </c>
      <c r="C417" s="61" t="s">
        <v>842</v>
      </c>
      <c r="D417" s="51">
        <f t="shared" ref="D417:E417" si="116">IF(D293-D292+D410-D409&gt;=0,D293-D292+D410-D409,0)</f>
        <v>163091.75</v>
      </c>
      <c r="E417" s="51">
        <f t="shared" si="116"/>
        <v>0</v>
      </c>
      <c r="F417" s="52">
        <f t="shared" si="81"/>
        <v>0</v>
      </c>
    </row>
    <row r="418" spans="1:6" ht="12.75" customHeight="1" x14ac:dyDescent="0.2">
      <c r="A418" s="55" t="s">
        <v>843</v>
      </c>
      <c r="B418" s="233" t="s">
        <v>844</v>
      </c>
      <c r="C418" s="56" t="s">
        <v>845</v>
      </c>
      <c r="D418" s="62">
        <f t="shared" ref="D418:E418" si="117">D294+D411</f>
        <v>179352.07</v>
      </c>
      <c r="E418" s="62">
        <f t="shared" si="117"/>
        <v>120975.01</v>
      </c>
      <c r="F418" s="57">
        <f t="shared" si="81"/>
        <v>67.451136750191949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3021177.7899999996</v>
      </c>
      <c r="E639" s="51">
        <f t="shared" si="180"/>
        <v>3140529.83</v>
      </c>
      <c r="F639" s="52">
        <f t="shared" si="119"/>
        <v>103.95051361740617</v>
      </c>
    </row>
    <row r="640" spans="1:6" ht="12.75" customHeight="1" x14ac:dyDescent="0.2">
      <c r="A640" s="53" t="s">
        <v>609</v>
      </c>
      <c r="B640" s="85" t="s">
        <v>1278</v>
      </c>
      <c r="C640" s="50" t="s">
        <v>1279</v>
      </c>
      <c r="D640" s="51">
        <f t="shared" ref="D640:E640" si="181">D413+D528</f>
        <v>2627070.6800000002</v>
      </c>
      <c r="E640" s="51">
        <f t="shared" si="181"/>
        <v>3313223.9800000004</v>
      </c>
      <c r="F640" s="52">
        <f t="shared" si="119"/>
        <v>126.11857020915784</v>
      </c>
    </row>
    <row r="641" spans="1:6" ht="12.75" customHeight="1" x14ac:dyDescent="0.2">
      <c r="A641" s="53" t="s">
        <v>609</v>
      </c>
      <c r="B641" s="85" t="s">
        <v>1280</v>
      </c>
      <c r="C641" s="50" t="s">
        <v>1281</v>
      </c>
      <c r="D641" s="51">
        <f t="shared" ref="D641:E641" si="182">IF(D639&gt;=D640,D639-D640,0)</f>
        <v>394107.1099999994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172694.15000000037</v>
      </c>
      <c r="F642" s="52" t="str">
        <f t="shared" si="119"/>
        <v>-</v>
      </c>
    </row>
    <row r="643" spans="1:6" ht="24" x14ac:dyDescent="0.2">
      <c r="A643" s="60" t="s">
        <v>1284</v>
      </c>
      <c r="B643" s="85" t="s">
        <v>1285</v>
      </c>
      <c r="C643" s="61" t="s">
        <v>1284</v>
      </c>
      <c r="D643" s="51">
        <f t="shared" ref="D643:E643" si="184">IF(D416-D417+D637-D638&gt;=0,D416-D417+D637-D638,0)</f>
        <v>0</v>
      </c>
      <c r="E643" s="51">
        <f t="shared" si="184"/>
        <v>231015.36</v>
      </c>
      <c r="F643" s="52" t="str">
        <f t="shared" si="119"/>
        <v>-</v>
      </c>
    </row>
    <row r="644" spans="1:6" ht="24" x14ac:dyDescent="0.2">
      <c r="A644" s="60" t="s">
        <v>1286</v>
      </c>
      <c r="B644" s="85" t="s">
        <v>1287</v>
      </c>
      <c r="C644" s="61" t="s">
        <v>1286</v>
      </c>
      <c r="D644" s="51">
        <f t="shared" ref="D644:E644" si="185">IF(D417-D416+D638-D637&gt;=0,D417-D416+D638-D637,0)</f>
        <v>163091.75</v>
      </c>
      <c r="E644" s="51">
        <f t="shared" si="185"/>
        <v>0</v>
      </c>
      <c r="F644" s="52">
        <f t="shared" si="119"/>
        <v>0</v>
      </c>
    </row>
    <row r="645" spans="1:6" ht="24" x14ac:dyDescent="0.2">
      <c r="A645" s="53" t="s">
        <v>609</v>
      </c>
      <c r="B645" s="85" t="s">
        <v>1288</v>
      </c>
      <c r="C645" s="50" t="s">
        <v>1289</v>
      </c>
      <c r="D645" s="51">
        <f t="shared" ref="D645:E645" si="186">IF(D641+D643-D642-D644&gt;=0,D641+D643-D642-D644,0)</f>
        <v>231015.3599999994</v>
      </c>
      <c r="E645" s="51">
        <f t="shared" si="186"/>
        <v>58321.209999999614</v>
      </c>
      <c r="F645" s="52">
        <f t="shared" si="119"/>
        <v>25.245598387916612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173116.08</v>
      </c>
      <c r="E649" s="242">
        <v>882039.72</v>
      </c>
      <c r="F649" s="52">
        <f t="shared" ref="F649:F724" si="188">IF(D649&lt;&gt;0,IF(E649/D649&gt;=100,"&gt;&gt;100",E649/D649*100),"-")</f>
        <v>509.50767831619112</v>
      </c>
    </row>
    <row r="650" spans="1:6" ht="12.75" customHeight="1" x14ac:dyDescent="0.2">
      <c r="A650" s="53" t="s">
        <v>1297</v>
      </c>
      <c r="B650" s="85" t="s">
        <v>1298</v>
      </c>
      <c r="C650" s="50" t="s">
        <v>1297</v>
      </c>
      <c r="D650" s="242">
        <v>3175783.74</v>
      </c>
      <c r="E650" s="242">
        <v>3375592.02</v>
      </c>
      <c r="F650" s="52">
        <f t="shared" si="188"/>
        <v>106.29162110389797</v>
      </c>
    </row>
    <row r="651" spans="1:6" ht="12.75" customHeight="1" x14ac:dyDescent="0.2">
      <c r="A651" s="53" t="s">
        <v>1299</v>
      </c>
      <c r="B651" s="85" t="s">
        <v>1300</v>
      </c>
      <c r="C651" s="50" t="s">
        <v>1299</v>
      </c>
      <c r="D651" s="242">
        <v>2466860.1</v>
      </c>
      <c r="E651" s="242">
        <v>3911794.73</v>
      </c>
      <c r="F651" s="52">
        <f t="shared" si="188"/>
        <v>158.57383764892057</v>
      </c>
    </row>
    <row r="652" spans="1:6" ht="24" x14ac:dyDescent="0.2">
      <c r="A652" s="53">
        <v>11</v>
      </c>
      <c r="B652" s="85" t="s">
        <v>1301</v>
      </c>
      <c r="C652" s="50" t="s">
        <v>1302</v>
      </c>
      <c r="D652" s="51">
        <f t="shared" ref="D652:E652" si="189">+D649+D650-D651</f>
        <v>882039.7200000002</v>
      </c>
      <c r="E652" s="51">
        <f t="shared" si="189"/>
        <v>345837.01000000024</v>
      </c>
      <c r="F652" s="52">
        <f t="shared" si="188"/>
        <v>39.208779622758954</v>
      </c>
    </row>
    <row r="653" spans="1:6" ht="24" x14ac:dyDescent="0.2">
      <c r="A653" s="53" t="s">
        <v>609</v>
      </c>
      <c r="B653" s="85" t="s">
        <v>1303</v>
      </c>
      <c r="C653" s="50" t="s">
        <v>1304</v>
      </c>
      <c r="D653" s="262">
        <v>20</v>
      </c>
      <c r="E653" s="262">
        <v>6</v>
      </c>
      <c r="F653" s="52">
        <f t="shared" si="188"/>
        <v>30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33</v>
      </c>
      <c r="E655" s="262">
        <v>20</v>
      </c>
      <c r="F655" s="52">
        <f t="shared" si="188"/>
        <v>60.606060606060609</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138.6</v>
      </c>
      <c r="F660" s="52" t="str">
        <f t="shared" si="188"/>
        <v>-</v>
      </c>
    </row>
    <row r="661" spans="1:6" ht="12.75" customHeight="1" x14ac:dyDescent="0.2">
      <c r="A661" s="53">
        <v>63311</v>
      </c>
      <c r="B661" s="85" t="s">
        <v>1320</v>
      </c>
      <c r="C661" s="50" t="s">
        <v>1321</v>
      </c>
      <c r="D661" s="242">
        <v>507864.94</v>
      </c>
      <c r="E661" s="242">
        <v>580548.49</v>
      </c>
      <c r="F661" s="52">
        <f t="shared" si="188"/>
        <v>114.31159040039267</v>
      </c>
    </row>
    <row r="662" spans="1:6" ht="12.75" customHeight="1" x14ac:dyDescent="0.2">
      <c r="A662" s="53">
        <v>63312</v>
      </c>
      <c r="B662" s="85" t="s">
        <v>1322</v>
      </c>
      <c r="C662" s="50" t="s">
        <v>1323</v>
      </c>
      <c r="D662" s="242">
        <v>31628.81</v>
      </c>
      <c r="E662" s="242">
        <v>59600</v>
      </c>
      <c r="F662" s="52">
        <f t="shared" si="188"/>
        <v>188.43579635149092</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104700</v>
      </c>
      <c r="E665" s="242">
        <v>63000</v>
      </c>
      <c r="F665" s="52">
        <f t="shared" si="188"/>
        <v>60.171919770773641</v>
      </c>
    </row>
    <row r="666" spans="1:6" ht="12.75" customHeight="1" x14ac:dyDescent="0.2">
      <c r="A666" s="53">
        <v>63322</v>
      </c>
      <c r="B666" s="85" t="s">
        <v>1330</v>
      </c>
      <c r="C666" s="50" t="s">
        <v>1331</v>
      </c>
      <c r="D666" s="242">
        <v>163111.93</v>
      </c>
      <c r="E666" s="242">
        <v>245954.21</v>
      </c>
      <c r="F666" s="52">
        <f t="shared" si="188"/>
        <v>150.78860877925976</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181850.14</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42309</v>
      </c>
      <c r="E675" s="242">
        <v>0</v>
      </c>
      <c r="F675" s="52">
        <f t="shared" si="188"/>
        <v>0</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117101.57</v>
      </c>
      <c r="E694" s="242">
        <v>269194.88</v>
      </c>
      <c r="F694" s="52">
        <f t="shared" si="188"/>
        <v>229.88152934243323</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529328.03</v>
      </c>
      <c r="E698" s="242">
        <v>81138.539999999994</v>
      </c>
      <c r="F698" s="52">
        <f t="shared" si="188"/>
        <v>15.328593122113709</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0.04</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8986.2000000000007</v>
      </c>
      <c r="E718" s="242">
        <v>8980.7999999999993</v>
      </c>
      <c r="F718" s="52">
        <f t="shared" si="188"/>
        <v>99.93990785871668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53975.66</v>
      </c>
      <c r="E722" s="242">
        <v>19181.82</v>
      </c>
      <c r="F722" s="52">
        <f t="shared" si="188"/>
        <v>35.537907271536831</v>
      </c>
    </row>
    <row r="723" spans="1:6" ht="12.75" customHeight="1" x14ac:dyDescent="0.2">
      <c r="A723" s="53" t="s">
        <v>1426</v>
      </c>
      <c r="B723" s="85" t="s">
        <v>1427</v>
      </c>
      <c r="C723" s="50" t="s">
        <v>1426</v>
      </c>
      <c r="D723" s="242">
        <v>0</v>
      </c>
      <c r="E723" s="242">
        <v>4731.12</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10405.719999999999</v>
      </c>
      <c r="E725" s="242">
        <v>0</v>
      </c>
      <c r="F725" s="52">
        <f t="shared" ref="F725:F979" si="190">IF(D725&lt;&gt;0,IF(E725/D725&gt;=100,"&gt;&gt;100",E725/D725*100),"-")</f>
        <v>0</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4200</v>
      </c>
      <c r="E760" s="242">
        <v>5045</v>
      </c>
      <c r="F760" s="52">
        <f t="shared" si="190"/>
        <v>120.11904761904762</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17739</v>
      </c>
      <c r="E816" s="242">
        <v>19400</v>
      </c>
      <c r="F816" s="52">
        <f t="shared" si="190"/>
        <v>109.36354924178364</v>
      </c>
    </row>
    <row r="817" spans="1:6" ht="12.75" customHeight="1" x14ac:dyDescent="0.2">
      <c r="A817" s="53" t="s">
        <v>1614</v>
      </c>
      <c r="B817" s="85" t="s">
        <v>1615</v>
      </c>
      <c r="C817" s="50" t="s">
        <v>1614</v>
      </c>
      <c r="D817" s="242">
        <v>10500</v>
      </c>
      <c r="E817" s="242">
        <v>11680.1</v>
      </c>
      <c r="F817" s="52">
        <f t="shared" si="190"/>
        <v>111.23904761904761</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33080</v>
      </c>
      <c r="E819" s="242">
        <v>32050</v>
      </c>
      <c r="F819" s="52">
        <f t="shared" si="190"/>
        <v>96.886336154776302</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7410</v>
      </c>
      <c r="E821" s="242">
        <v>10060</v>
      </c>
      <c r="F821" s="52">
        <f t="shared" si="190"/>
        <v>135.76248313090417</v>
      </c>
    </row>
    <row r="822" spans="1:6" ht="12.75" customHeight="1" x14ac:dyDescent="0.2">
      <c r="A822" s="53">
        <v>37218</v>
      </c>
      <c r="B822" s="85" t="s">
        <v>1624</v>
      </c>
      <c r="C822" s="50" t="s">
        <v>1625</v>
      </c>
      <c r="D822" s="242">
        <v>7350</v>
      </c>
      <c r="E822" s="242">
        <v>8040</v>
      </c>
      <c r="F822" s="52">
        <f t="shared" si="190"/>
        <v>109.38775510204081</v>
      </c>
    </row>
    <row r="823" spans="1:6" ht="12.75" customHeight="1" x14ac:dyDescent="0.2">
      <c r="A823" s="53">
        <v>37219</v>
      </c>
      <c r="B823" s="85" t="s">
        <v>1626</v>
      </c>
      <c r="C823" s="50" t="s">
        <v>1627</v>
      </c>
      <c r="D823" s="242">
        <v>21840</v>
      </c>
      <c r="E823" s="242">
        <v>24200</v>
      </c>
      <c r="F823" s="52">
        <f t="shared" si="190"/>
        <v>110.80586080586082</v>
      </c>
    </row>
    <row r="824" spans="1:6" ht="12.75" customHeight="1" x14ac:dyDescent="0.2">
      <c r="A824" s="53">
        <v>37221</v>
      </c>
      <c r="B824" s="85" t="s">
        <v>1628</v>
      </c>
      <c r="C824" s="50" t="s">
        <v>1629</v>
      </c>
      <c r="D824" s="242">
        <v>31714.87</v>
      </c>
      <c r="E824" s="242">
        <v>33215.79</v>
      </c>
      <c r="F824" s="52">
        <f t="shared" si="190"/>
        <v>104.73254344097896</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6242.11</v>
      </c>
      <c r="E826" s="242">
        <v>7517</v>
      </c>
      <c r="F826" s="52">
        <f t="shared" si="190"/>
        <v>120.42402328699751</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65095.02</v>
      </c>
      <c r="E828" s="242">
        <v>150570.6</v>
      </c>
      <c r="F828" s="52">
        <f t="shared" si="190"/>
        <v>231.30893884048277</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69011.070000000007</v>
      </c>
      <c r="E830" s="242">
        <v>307159.61</v>
      </c>
      <c r="F830" s="52">
        <f t="shared" si="190"/>
        <v>445.08744756457179</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9" sqref="E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9212975.0600000005</v>
      </c>
      <c r="E6" s="229">
        <f t="shared" si="0"/>
        <v>8938186.4000000004</v>
      </c>
      <c r="F6" s="230">
        <f t="shared" ref="F6:F260" si="1">IF(D6&gt;0,IF(E6/D6&gt;=100,"&gt;&gt;100",E6/D6*100),"-")</f>
        <v>97.017373234916803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7592063.4600000009</v>
      </c>
      <c r="E7" s="104">
        <f t="shared" si="2"/>
        <v>7909209.330000001</v>
      </c>
      <c r="F7" s="93">
        <f t="shared" si="1"/>
        <v>104.17733428692915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585785.72</v>
      </c>
      <c r="E8" s="104">
        <f>E9+E10-E11</f>
        <v>585785.72</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585785.72</v>
      </c>
      <c r="E9" s="247">
        <v>585785.72</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6843479.7400000012</v>
      </c>
      <c r="E12" s="104">
        <f t="shared" si="3"/>
        <v>7160625.6100000013</v>
      </c>
      <c r="F12" s="93">
        <f t="shared" si="1"/>
        <v>104.63427791195595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6671477.7300000014</v>
      </c>
      <c r="E13" s="104">
        <f t="shared" si="4"/>
        <v>6836617.2800000012</v>
      </c>
      <c r="F13" s="93">
        <f t="shared" si="1"/>
        <v>102.47530692124487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1675211.15</v>
      </c>
      <c r="E15" s="247">
        <v>1754072.03</v>
      </c>
      <c r="F15" s="93">
        <f t="shared" si="1"/>
        <v>104.70751881038997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5349666.66</v>
      </c>
      <c r="E16" s="247">
        <v>5496084.8399999999</v>
      </c>
      <c r="F16" s="93">
        <f t="shared" si="1"/>
        <v>102.73695894166235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7996419.4800000004</v>
      </c>
      <c r="E17" s="247">
        <v>8474858.9600000009</v>
      </c>
      <c r="F17" s="93">
        <f t="shared" si="1"/>
        <v>105.98317135808888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8349819.5599999996</v>
      </c>
      <c r="E18" s="247">
        <v>8888398.5500000007</v>
      </c>
      <c r="F18" s="93">
        <f t="shared" si="1"/>
        <v>106.45018717027224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82614.66</v>
      </c>
      <c r="E19" s="104">
        <f t="shared" si="5"/>
        <v>152155.32</v>
      </c>
      <c r="F19" s="93">
        <f t="shared" si="1"/>
        <v>184.1747215324738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29720.46</v>
      </c>
      <c r="E20" s="247">
        <v>30940.46</v>
      </c>
      <c r="F20" s="93">
        <f t="shared" si="1"/>
        <v>104.10491627653138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300.23</v>
      </c>
      <c r="E21" s="247">
        <v>300.23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23981.279999999999</v>
      </c>
      <c r="E22" s="247">
        <v>39168.78</v>
      </c>
      <c r="F22" s="93">
        <f t="shared" si="1"/>
        <v>163.33064790536619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93020.75</v>
      </c>
      <c r="E26" s="247">
        <v>184270.75</v>
      </c>
      <c r="F26" s="93">
        <f t="shared" si="1"/>
        <v>198.09639247157222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64408.06</v>
      </c>
      <c r="E28" s="247">
        <v>102524.9</v>
      </c>
      <c r="F28" s="93">
        <f t="shared" si="1"/>
        <v>159.18023303294652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23880.55</v>
      </c>
      <c r="E30" s="247">
        <v>23880.55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23880.55</v>
      </c>
      <c r="E34" s="247">
        <v>23880.55</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89387.35</v>
      </c>
      <c r="E45" s="104">
        <f t="shared" si="9"/>
        <v>171853.01</v>
      </c>
      <c r="F45" s="93">
        <f t="shared" si="1"/>
        <v>192.25652175615454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21633.82</v>
      </c>
      <c r="E48" s="247">
        <v>104099.48</v>
      </c>
      <c r="F48" s="93">
        <f t="shared" si="1"/>
        <v>481.18862041008015</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67753.53</v>
      </c>
      <c r="E49" s="247">
        <v>67753.53</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20032.45</v>
      </c>
      <c r="E54" s="247">
        <v>20032.45</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20032.45</v>
      </c>
      <c r="E55" s="247">
        <v>20032.45</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162798</v>
      </c>
      <c r="E56" s="104">
        <f t="shared" si="11"/>
        <v>162798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162798</v>
      </c>
      <c r="E57" s="247">
        <v>162798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1620911.6</v>
      </c>
      <c r="E68" s="104">
        <f t="shared" si="13"/>
        <v>1028977.07</v>
      </c>
      <c r="F68" s="93">
        <f t="shared" si="1"/>
        <v>63.481381094440927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882039.72</v>
      </c>
      <c r="E69" s="104">
        <f t="shared" si="14"/>
        <v>345837.01</v>
      </c>
      <c r="F69" s="93">
        <f t="shared" si="1"/>
        <v>39.208779622758946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882039.72</v>
      </c>
      <c r="E70" s="104">
        <f t="shared" si="15"/>
        <v>345837.01</v>
      </c>
      <c r="F70" s="93">
        <f t="shared" si="1"/>
        <v>39.208779622758946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882039.72</v>
      </c>
      <c r="E72" s="247">
        <v>345837.01</v>
      </c>
      <c r="F72" s="93">
        <f t="shared" si="1"/>
        <v>39.208779622758946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6498.5599999999995</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780.77</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5717.79</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569115.4</v>
      </c>
      <c r="E134" s="104">
        <f t="shared" si="23"/>
        <v>569115.4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569115.4</v>
      </c>
      <c r="E135" s="104">
        <f t="shared" si="24"/>
        <v>569115.4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569115.4</v>
      </c>
      <c r="E139" s="247">
        <v>569115.4</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118392.84000000001</v>
      </c>
      <c r="E146" s="104">
        <f t="shared" si="26"/>
        <v>87034.33</v>
      </c>
      <c r="F146" s="93">
        <f t="shared" si="1"/>
        <v>73.513170222118148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2420.96</v>
      </c>
      <c r="E147" s="247">
        <v>8676.27</v>
      </c>
      <c r="F147" s="93">
        <f t="shared" si="1"/>
        <v>358.3813858965039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37836.75</v>
      </c>
      <c r="E158" s="247">
        <v>15830.2</v>
      </c>
      <c r="F158" s="93">
        <f t="shared" si="1"/>
        <v>41.838159989956857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84265.13</v>
      </c>
      <c r="E159" s="247">
        <v>72595.92</v>
      </c>
      <c r="F159" s="93">
        <f t="shared" si="1"/>
        <v>86.151792562356462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1599.96</v>
      </c>
      <c r="E160" s="247">
        <v>819.31</v>
      </c>
      <c r="F160" s="93">
        <f t="shared" si="1"/>
        <v>51.208155203880089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7729.96</v>
      </c>
      <c r="E163" s="247">
        <v>10887.37</v>
      </c>
      <c r="F163" s="93">
        <f t="shared" si="1"/>
        <v>140.84639506543374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51363.64</v>
      </c>
      <c r="E164" s="104">
        <f t="shared" si="28"/>
        <v>20491.77</v>
      </c>
      <c r="F164" s="93">
        <f t="shared" si="1"/>
        <v>39.895478591470543</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63401.06</v>
      </c>
      <c r="E165" s="247">
        <v>21533.54</v>
      </c>
      <c r="F165" s="93">
        <f t="shared" si="1"/>
        <v>33.964006280021188</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12037.42</v>
      </c>
      <c r="E169" s="247">
        <v>1041.77</v>
      </c>
      <c r="F169" s="93">
        <f t="shared" si="1"/>
        <v>8.6544292713887199</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9212975.0600000005</v>
      </c>
      <c r="E175" s="104">
        <f t="shared" si="30"/>
        <v>8938186.4000000004</v>
      </c>
      <c r="F175" s="93">
        <f t="shared" si="1"/>
        <v>97.017373234916803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647850.83000000007</v>
      </c>
      <c r="E176" s="104">
        <f t="shared" si="31"/>
        <v>280565.44999999995</v>
      </c>
      <c r="F176" s="93">
        <f t="shared" si="1"/>
        <v>43.307106668366842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161386.57</v>
      </c>
      <c r="E177" s="104">
        <f t="shared" si="32"/>
        <v>142244.4</v>
      </c>
      <c r="F177" s="93">
        <f t="shared" si="1"/>
        <v>88.138932502252203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12496.55</v>
      </c>
      <c r="E178" s="247">
        <v>37360.32</v>
      </c>
      <c r="F178" s="93">
        <f t="shared" si="1"/>
        <v>298.96507436052354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120842.98</v>
      </c>
      <c r="E179" s="247">
        <v>79231.899999999994</v>
      </c>
      <c r="F179" s="93">
        <f t="shared" si="1"/>
        <v>65.56599315905649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680.4</v>
      </c>
      <c r="E180" s="104">
        <f t="shared" si="33"/>
        <v>602.16999999999996</v>
      </c>
      <c r="F180" s="93">
        <f t="shared" si="1"/>
        <v>88.502351557907105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680.4</v>
      </c>
      <c r="E183" s="247">
        <v>602.16999999999996</v>
      </c>
      <c r="F183" s="93">
        <f t="shared" si="1"/>
        <v>88.502351557907105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293.2</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4357.7299999999996</v>
      </c>
      <c r="E186" s="247">
        <v>9323.48</v>
      </c>
      <c r="F186" s="93">
        <f t="shared" si="1"/>
        <v>213.95267719661385</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23008.91</v>
      </c>
      <c r="E188" s="247">
        <v>15433.33</v>
      </c>
      <c r="F188" s="93">
        <f t="shared" si="1"/>
        <v>67.075450336413155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486464.26</v>
      </c>
      <c r="E189" s="247">
        <v>138321.04999999999</v>
      </c>
      <c r="F189" s="93">
        <f t="shared" si="1"/>
        <v>28.433959362194454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8565124.2300000004</v>
      </c>
      <c r="E237" s="104">
        <f t="shared" si="41"/>
        <v>8657620.9500000011</v>
      </c>
      <c r="F237" s="93">
        <f t="shared" si="1"/>
        <v>101.07992269015811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8161178.8600000003</v>
      </c>
      <c r="E238" s="104">
        <f t="shared" si="42"/>
        <v>8478324.7300000004</v>
      </c>
      <c r="F238" s="93">
        <f t="shared" si="1"/>
        <v>103.88603013658251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8161178.8600000003</v>
      </c>
      <c r="E239" s="104">
        <f t="shared" si="43"/>
        <v>8478324.7300000004</v>
      </c>
      <c r="F239" s="93">
        <f t="shared" si="1"/>
        <v>103.88603013658251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8161178.8600000003</v>
      </c>
      <c r="E240" s="247">
        <v>8478324.7300000004</v>
      </c>
      <c r="F240" s="93">
        <f t="shared" si="1"/>
        <v>103.88603013658251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231015.36</v>
      </c>
      <c r="E245" s="104">
        <f t="shared" si="45"/>
        <v>58321.21</v>
      </c>
      <c r="F245" s="93">
        <f t="shared" si="1"/>
        <v>25.245598387916719</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231015.36</v>
      </c>
      <c r="E246" s="104">
        <f t="shared" si="46"/>
        <v>58321.21</v>
      </c>
      <c r="F246" s="93">
        <f t="shared" si="1"/>
        <v>25.245598387916719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0</v>
      </c>
      <c r="E247" s="247">
        <v>58321.21</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231015.36</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121028.18</v>
      </c>
      <c r="E255" s="247">
        <v>95086.92</v>
      </c>
      <c r="F255" s="93">
        <f t="shared" si="1"/>
        <v>78.565933983308696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51901.83</v>
      </c>
      <c r="E256" s="247">
        <v>25888.09</v>
      </c>
      <c r="F256" s="93">
        <f t="shared" si="1"/>
        <v>49.878954171750784</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7729.66</v>
      </c>
      <c r="E264" s="247">
        <v>55524.9</v>
      </c>
      <c r="F264" s="93">
        <f t="shared" si="50"/>
        <v>718.33560596455732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118393.14</v>
      </c>
      <c r="E265" s="247">
        <v>42396.800000000003</v>
      </c>
      <c r="F265" s="93">
        <f t="shared" si="50"/>
        <v>35.810182921071274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12037.42</v>
      </c>
      <c r="E266" s="247">
        <v>21533.54</v>
      </c>
      <c r="F266" s="93">
        <f t="shared" si="50"/>
        <v>178.8883332142602</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51363.64</v>
      </c>
      <c r="E267" s="247"/>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917.79</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4800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47057.599999999999</v>
      </c>
      <c r="E287" s="247">
        <v>57258.96</v>
      </c>
      <c r="F287" s="93">
        <f t="shared" si="50"/>
        <v>121.67845363979464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114328.97</v>
      </c>
      <c r="E288" s="247">
        <v>84985.44</v>
      </c>
      <c r="F288" s="93">
        <f t="shared" si="50"/>
        <v>74.334125462688945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486464.26</v>
      </c>
      <c r="E289" s="247">
        <v>113841.65</v>
      </c>
      <c r="F289" s="93">
        <f t="shared" si="50"/>
        <v>23.401852789760959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24479.4</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11415.94</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3639.24</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workbookViewId="0">
      <selection activeCell="E8" sqref="E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312947.05</v>
      </c>
      <c r="E5" s="79">
        <f t="shared" si="0"/>
        <v>387840.90999999992</v>
      </c>
      <c r="F5" s="80">
        <f t="shared" ref="F5:F141" si="1">IF(D5&gt;0,IF(E5/D5&gt;=100,"&gt;&gt;100",E5/D5*100),"-")</f>
        <v>123.93179932515739</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258757.45</v>
      </c>
      <c r="E6" s="81">
        <f t="shared" si="2"/>
        <v>291750.78999999998</v>
      </c>
      <c r="F6" s="63">
        <f t="shared" si="1"/>
        <v>112.75068215427227</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258442.45</v>
      </c>
      <c r="E7" s="249">
        <v>291750.78999999998</v>
      </c>
      <c r="F7" s="63">
        <f t="shared" si="1"/>
        <v>112.88810719755983</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315</v>
      </c>
      <c r="E8" s="249"/>
      <c r="F8" s="63">
        <f t="shared" si="1"/>
        <v>0</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51810.29</v>
      </c>
      <c r="E13" s="81">
        <f t="shared" si="4"/>
        <v>92898.9</v>
      </c>
      <c r="F13" s="63">
        <f t="shared" si="1"/>
        <v>179.3058869193745</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51810.29</v>
      </c>
      <c r="E14" s="249"/>
      <c r="F14" s="63">
        <f t="shared" si="1"/>
        <v>0</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92898.9</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2379.31</v>
      </c>
      <c r="E18" s="249">
        <v>3191.22</v>
      </c>
      <c r="F18" s="63">
        <f t="shared" si="1"/>
        <v>134.12375856866066</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9636.07</v>
      </c>
      <c r="E28" s="81">
        <f t="shared" si="6"/>
        <v>67313.84</v>
      </c>
      <c r="F28" s="63">
        <f t="shared" si="1"/>
        <v>698.56113540063529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9636.07</v>
      </c>
      <c r="E30" s="249">
        <v>67313.84</v>
      </c>
      <c r="F30" s="63">
        <f t="shared" si="1"/>
        <v>698.56113540063529</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328845.17</v>
      </c>
      <c r="E35" s="81">
        <f t="shared" si="7"/>
        <v>317729.43</v>
      </c>
      <c r="F35" s="63">
        <f t="shared" si="1"/>
        <v>96.619764857729251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4731.12</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4731.12</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27374.1</v>
      </c>
      <c r="E43" s="81">
        <f t="shared" si="10"/>
        <v>26691.54</v>
      </c>
      <c r="F43" s="63">
        <f t="shared" si="1"/>
        <v>97.506548160487469</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1404</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27374.1</v>
      </c>
      <c r="E48" s="249">
        <v>25287.54</v>
      </c>
      <c r="F48" s="63">
        <f t="shared" si="1"/>
        <v>92.377612414654749</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300971.07</v>
      </c>
      <c r="E54" s="81">
        <f t="shared" si="12"/>
        <v>286006.77</v>
      </c>
      <c r="F54" s="63">
        <f t="shared" si="1"/>
        <v>95.027993886588504</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300971.07</v>
      </c>
      <c r="E55" s="249">
        <v>286006.77</v>
      </c>
      <c r="F55" s="63">
        <f t="shared" si="1"/>
        <v>95.027993886588504</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500</v>
      </c>
      <c r="E61" s="81">
        <f t="shared" si="13"/>
        <v>300</v>
      </c>
      <c r="F61" s="63">
        <f t="shared" si="1"/>
        <v>60</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500</v>
      </c>
      <c r="E62" s="249"/>
      <c r="F62" s="63">
        <f t="shared" si="1"/>
        <v>0</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300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182393.92</v>
      </c>
      <c r="E75" s="81">
        <f t="shared" si="15"/>
        <v>76674.58</v>
      </c>
      <c r="F75" s="63">
        <f t="shared" si="1"/>
        <v>42.037903456431003</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148268.92000000001</v>
      </c>
      <c r="E76" s="249">
        <v>76674.58</v>
      </c>
      <c r="F76" s="63">
        <f t="shared" si="1"/>
        <v>51.713184394949387</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34125</v>
      </c>
      <c r="E81" s="249"/>
      <c r="F81" s="63">
        <f t="shared" si="1"/>
        <v>0</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660010.63</v>
      </c>
      <c r="E82" s="81">
        <f t="shared" si="16"/>
        <v>1003775.0399999999</v>
      </c>
      <c r="F82" s="63">
        <f t="shared" si="1"/>
        <v>152.08467778768954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85275</v>
      </c>
      <c r="E83" s="249">
        <v>34870.720000000001</v>
      </c>
      <c r="F83" s="63">
        <f t="shared" si="1"/>
        <v>40.892078569334508</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388920.93</v>
      </c>
      <c r="E84" s="249">
        <v>785769.97</v>
      </c>
      <c r="F84" s="63">
        <f t="shared" si="1"/>
        <v>202.03848890313</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40989.03</v>
      </c>
      <c r="E85" s="249">
        <v>13891.71</v>
      </c>
      <c r="F85" s="63">
        <f t="shared" si="1"/>
        <v>33.891287498142795</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144825.67000000001</v>
      </c>
      <c r="E86" s="249">
        <v>169242.64</v>
      </c>
      <c r="F86" s="63">
        <f t="shared" si="1"/>
        <v>116.8595594966003</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6776.57</v>
      </c>
      <c r="E89" s="81">
        <f t="shared" si="17"/>
        <v>6078.27</v>
      </c>
      <c r="F89" s="63">
        <f t="shared" si="1"/>
        <v>89.695376864697053</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6776.57</v>
      </c>
      <c r="E106" s="249">
        <v>6078.27</v>
      </c>
      <c r="F106" s="63">
        <f t="shared" si="1"/>
        <v>89.695376864697053</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348798.05000000005</v>
      </c>
      <c r="E107" s="81">
        <f t="shared" si="21"/>
        <v>697935.40999999992</v>
      </c>
      <c r="F107" s="63">
        <f t="shared" si="1"/>
        <v>200.09727978697126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136849.04</v>
      </c>
      <c r="E108" s="249">
        <v>267970.43</v>
      </c>
      <c r="F108" s="63">
        <f t="shared" si="1"/>
        <v>195.81462171747788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39595.18</v>
      </c>
      <c r="E109" s="249">
        <v>125366.88</v>
      </c>
      <c r="F109" s="63">
        <f t="shared" si="1"/>
        <v>316.6215685848631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158747.82</v>
      </c>
      <c r="E111" s="249">
        <v>285664.09999999998</v>
      </c>
      <c r="F111" s="63">
        <f t="shared" si="1"/>
        <v>179.94836086567989</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13606.01</v>
      </c>
      <c r="E113" s="249">
        <v>18934</v>
      </c>
      <c r="F113" s="63">
        <f t="shared" si="1"/>
        <v>139.15909219528723</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169855.18</v>
      </c>
      <c r="E114" s="81">
        <f t="shared" si="22"/>
        <v>32041.5</v>
      </c>
      <c r="F114" s="63">
        <f t="shared" si="1"/>
        <v>18.864011094627788</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169855.18</v>
      </c>
      <c r="E115" s="81">
        <f t="shared" si="23"/>
        <v>32041.5</v>
      </c>
      <c r="F115" s="63">
        <f t="shared" si="1"/>
        <v>18.864011094627788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7841.5</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169855.18</v>
      </c>
      <c r="E117" s="249">
        <v>24200</v>
      </c>
      <c r="F117" s="63">
        <f t="shared" si="1"/>
        <v>14.247431252906154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327693.82999999996</v>
      </c>
      <c r="E129" s="81">
        <f t="shared" si="26"/>
        <v>338827.87</v>
      </c>
      <c r="F129" s="63">
        <f t="shared" si="1"/>
        <v>103.39769595295706</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10500</v>
      </c>
      <c r="E130" s="81">
        <f t="shared" si="27"/>
        <v>11680.1</v>
      </c>
      <c r="F130" s="63">
        <f t="shared" si="1"/>
        <v>111.23904761904761</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10500</v>
      </c>
      <c r="E132" s="249">
        <v>11680.1</v>
      </c>
      <c r="F132" s="63">
        <f t="shared" si="1"/>
        <v>111.23904761904761</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190548.63</v>
      </c>
      <c r="E133" s="249">
        <v>141779.22</v>
      </c>
      <c r="F133" s="63">
        <f t="shared" si="1"/>
        <v>74.405793418719412</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89943.87</v>
      </c>
      <c r="E135" s="249">
        <v>94725.79</v>
      </c>
      <c r="F135" s="63">
        <f t="shared" si="1"/>
        <v>105.31656020582614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9849.4599999999991</v>
      </c>
      <c r="E136" s="249">
        <v>12578.94</v>
      </c>
      <c r="F136" s="63">
        <f t="shared" si="1"/>
        <v>127.7119760880292</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8471.8700000000008</v>
      </c>
      <c r="E138" s="249">
        <v>49923.82</v>
      </c>
      <c r="F138" s="63">
        <f t="shared" si="1"/>
        <v>589.28925963217091</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18380</v>
      </c>
      <c r="E140" s="249">
        <v>28140</v>
      </c>
      <c r="F140" s="63">
        <f t="shared" si="1"/>
        <v>153.10119695321001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2346956.4700000002</v>
      </c>
      <c r="E141" s="106">
        <f t="shared" si="28"/>
        <v>2928216.8499999996</v>
      </c>
      <c r="F141" s="82">
        <f t="shared" si="1"/>
        <v>124.76655990130057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5"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1" workbookViewId="0">
      <selection activeCell="D72" sqref="D7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647850.82999999996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2981190.79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2083581.5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331809.76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752036.59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3731.17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5045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50067.37</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557947.65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315159.61</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67784.350000000006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897609.29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3348476.17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2102459.98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306945.99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793383.98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3809.4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5045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49774.17</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552981.9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315159.61</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75359.929999999993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1246016.19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280565.45000000019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171100.61</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57258.960000000006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935.62</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935.62</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39382.32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863.93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1004.15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37514.239999999998</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314.5</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314.5</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293.19</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293.19</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500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500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400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400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15433.330000000002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3575.54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332.8</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2077.13</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9447.86</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113841.65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113841.65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109464.84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84985.44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24479.4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7</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30584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Provjera</v>
      </c>
      <c r="C215" s="118" t="s">
        <v>3221</v>
      </c>
      <c r="D215" s="123"/>
      <c r="E215" s="71">
        <f t="shared" si="19"/>
        <v>0</v>
      </c>
      <c r="F215" s="71">
        <f t="shared" si="20"/>
        <v>1</v>
      </c>
      <c r="G215" s="71"/>
      <c r="H215" s="71"/>
      <c r="I215" s="71"/>
      <c r="J215" s="71"/>
      <c r="K215" s="71"/>
      <c r="L215" s="71">
        <f>IF(AND('PR-RAS'!D33&gt;0,SUM('PR-RAS'!D659:'PR-RAS'!D660)=0),1,0)</f>
        <v>1</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3228</v>
      </c>
      <c r="D222" s="123"/>
      <c r="E222" s="71">
        <f t="shared" si="19"/>
        <v>0</v>
      </c>
      <c r="F222" s="71">
        <f t="shared" si="20"/>
        <v>1</v>
      </c>
      <c r="G222" s="71"/>
      <c r="H222" s="71"/>
      <c r="I222" s="71"/>
      <c r="J222" s="71"/>
      <c r="K222" s="71"/>
      <c r="L222" s="71">
        <f>IF(AND('PR-RAS'!D189&gt;0,'PR-RAS'!D725=0),1,0)</f>
        <v>0</v>
      </c>
      <c r="M222" s="71">
        <f>IF(AND('PR-RAS'!E189&gt;0,'PR-RAS'!E725=0),1,0)</f>
        <v>1</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Proračun</cp:lastModifiedBy>
  <cp:lastPrinted>2024-09-24T08:26:57Z</cp:lastPrinted>
  <dcterms:created xsi:type="dcterms:W3CDTF">2022-04-01T05:14:30Z</dcterms:created>
  <dcterms:modified xsi:type="dcterms:W3CDTF">2025-02-26T13:00:20Z</dcterms:modified>
</cp:coreProperties>
</file>